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OC-ISES_2024\"/>
    </mc:Choice>
  </mc:AlternateContent>
  <bookViews>
    <workbookView xWindow="0" yWindow="0" windowWidth="19170" windowHeight="990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G12" i="1"/>
  <c r="F12" i="1"/>
  <c r="G11" i="1"/>
  <c r="F11" i="1"/>
  <c r="F41" i="1" l="1"/>
  <c r="G44" i="1" s="1"/>
  <c r="G40" i="1"/>
  <c r="F40" i="1"/>
  <c r="G22" i="1"/>
  <c r="F22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1" i="1"/>
  <c r="F21" i="1"/>
  <c r="G20" i="1"/>
  <c r="F20" i="1"/>
  <c r="G19" i="1"/>
  <c r="F19" i="1"/>
  <c r="G18" i="1"/>
  <c r="F18" i="1"/>
  <c r="F9" i="1"/>
  <c r="G9" i="1"/>
  <c r="G10" i="1"/>
  <c r="F10" i="1"/>
  <c r="G41" i="1" l="1"/>
  <c r="G45" i="1"/>
  <c r="G48" i="1" s="1"/>
  <c r="G14" i="1"/>
  <c r="G46" i="1" l="1"/>
</calcChain>
</file>

<file path=xl/sharedStrings.xml><?xml version="1.0" encoding="utf-8"?>
<sst xmlns="http://schemas.openxmlformats.org/spreadsheetml/2006/main" count="103" uniqueCount="61">
  <si>
    <t>Škola</t>
  </si>
  <si>
    <t>Kč/ks</t>
  </si>
  <si>
    <t>Celkem</t>
  </si>
  <si>
    <t>ks</t>
  </si>
  <si>
    <t>bez DPH</t>
  </si>
  <si>
    <t>včetně DPH</t>
  </si>
  <si>
    <t>Kč</t>
  </si>
  <si>
    <t>Celkem:</t>
  </si>
  <si>
    <t>Moluly ISES pro všechny varianty ISES</t>
  </si>
  <si>
    <t>Modul teploměr</t>
  </si>
  <si>
    <t>Modul voltmetr</t>
  </si>
  <si>
    <t>Modul ampérmetr</t>
  </si>
  <si>
    <t>Modul snímač polohy</t>
  </si>
  <si>
    <t>Modul optická závora - fotometr</t>
  </si>
  <si>
    <t>Modul siloměr</t>
  </si>
  <si>
    <t>Modul mikrofon</t>
  </si>
  <si>
    <t>Modul snímač tlaku</t>
  </si>
  <si>
    <t>Modul ultrazvukový sonar</t>
  </si>
  <si>
    <t>Modul ohmetr</t>
  </si>
  <si>
    <t>Modul měřič kapacit</t>
  </si>
  <si>
    <t>Modul měřič magnet. Indukce</t>
  </si>
  <si>
    <t>Modul detektor hladiny + sondy</t>
  </si>
  <si>
    <t>Modul proudový booster</t>
  </si>
  <si>
    <t>Modul reproduktor 4W</t>
  </si>
  <si>
    <t>Modul relé</t>
  </si>
  <si>
    <t>Modul snímač srdečního tepu</t>
  </si>
  <si>
    <t>Modul EKG (Elektrokardiograf) včetně samolepicích jednorázových elektrod (50ks)</t>
  </si>
  <si>
    <t>Modul EKG (Elektrokardiograf) včetně končetinových klipsových elektrod</t>
  </si>
  <si>
    <t>Modul pH metr + elektroda</t>
  </si>
  <si>
    <t>Modul konduktometr + elektroda</t>
  </si>
  <si>
    <t>Modul redukce modulů Vernier  - na ISES, novinka 2011</t>
  </si>
  <si>
    <t>Modul Geiger-Mullerův čítač pro ISES</t>
  </si>
  <si>
    <r>
      <rPr>
        <b/>
        <sz val="8"/>
        <color rgb="FFFF0000"/>
        <rFont val="Arial CE"/>
        <charset val="238"/>
      </rPr>
      <t>ISES-USB-IN/OUT</t>
    </r>
    <r>
      <rPr>
        <sz val="8"/>
        <rFont val="Arial CE"/>
        <family val="2"/>
        <charset val="238"/>
      </rPr>
      <t xml:space="preserve"> bez modulů kompl.(panel ISES USB-IN/OUT: </t>
    </r>
    <r>
      <rPr>
        <sz val="8"/>
        <color rgb="FFFF0000"/>
        <rFont val="Arial CE"/>
        <charset val="238"/>
      </rPr>
      <t>2 analogové vstupy, 1x analogový výstup</t>
    </r>
    <r>
      <rPr>
        <sz val="8"/>
        <rFont val="Arial CE"/>
        <family val="2"/>
        <charset val="238"/>
      </rPr>
      <t xml:space="preserve"> +/- 5V), novinka 2021</t>
    </r>
  </si>
  <si>
    <t xml:space="preserve">Celková kalkulace: </t>
  </si>
  <si>
    <t>Celková cena bez DPH základ 21%:</t>
  </si>
  <si>
    <t>DPH 21 %:</t>
  </si>
  <si>
    <t>Celková cena za pracoviště včetně DPH:</t>
  </si>
  <si>
    <t xml:space="preserve"> včetně DPH:</t>
  </si>
  <si>
    <t>Pozn.:</t>
  </si>
  <si>
    <t>Výrobce, dodavatel:</t>
  </si>
  <si>
    <t>U Druhé Baterie 29</t>
  </si>
  <si>
    <t>Výroba učebních pomůcek</t>
  </si>
  <si>
    <t>162 00  Praha 6</t>
  </si>
  <si>
    <t>IČO:</t>
  </si>
  <si>
    <t>tel.: 602 858 056, 221 911 286</t>
  </si>
  <si>
    <t>DIČ:</t>
  </si>
  <si>
    <t>CZ530126261</t>
  </si>
  <si>
    <t>Celková cena vybavení pracoviště systémem ISES-USB</t>
  </si>
  <si>
    <t xml:space="preserve">Ceny jsou garantovány pro rok </t>
  </si>
  <si>
    <t>RNDr. František Lustig</t>
  </si>
  <si>
    <t>E-mail: Frantisek.Lustig@matfyz.cuni.cz</t>
  </si>
  <si>
    <t>2024</t>
  </si>
  <si>
    <t>březen 2024</t>
  </si>
  <si>
    <t>Dodání komletní objednávky</t>
  </si>
  <si>
    <t>Praha 1.1. 2024</t>
  </si>
  <si>
    <r>
      <rPr>
        <b/>
        <sz val="8"/>
        <rFont val="Arial CE"/>
        <charset val="238"/>
      </rPr>
      <t>Software ISESWIN</t>
    </r>
    <r>
      <rPr>
        <sz val="8"/>
        <rFont val="Arial CE"/>
        <family val="2"/>
        <charset val="238"/>
      </rPr>
      <t xml:space="preserve"> (pouze pro ISES-USB-link)</t>
    </r>
  </si>
  <si>
    <r>
      <t xml:space="preserve">ISES-USB-link </t>
    </r>
    <r>
      <rPr>
        <sz val="8"/>
        <rFont val="Arial CE"/>
        <charset val="238"/>
      </rPr>
      <t>bez modulů</t>
    </r>
    <r>
      <rPr>
        <b/>
        <sz val="8"/>
        <rFont val="Arial CE"/>
        <charset val="238"/>
      </rPr>
      <t>:</t>
    </r>
    <r>
      <rPr>
        <b/>
        <sz val="8"/>
        <color indexed="10"/>
        <rFont val="Arial CE"/>
        <charset val="238"/>
      </rPr>
      <t xml:space="preserve"> </t>
    </r>
    <r>
      <rPr>
        <b/>
        <sz val="8"/>
        <rFont val="Arial CE"/>
        <charset val="238"/>
      </rPr>
      <t>1 analogový vstup</t>
    </r>
  </si>
  <si>
    <t>laboratorním systémem ISES-USB, ISES-USB-link</t>
  </si>
  <si>
    <t>Věc:    Cenová nabídka pro vybavení pracoviště</t>
  </si>
  <si>
    <t>Měřicí systém ISES-USB</t>
  </si>
  <si>
    <r>
      <rPr>
        <b/>
        <sz val="8"/>
        <rFont val="Arial CE"/>
        <charset val="238"/>
      </rPr>
      <t>Software ISESWIN</t>
    </r>
    <r>
      <rPr>
        <sz val="8"/>
        <rFont val="Arial CE"/>
        <family val="2"/>
        <charset val="238"/>
      </rPr>
      <t xml:space="preserve"> (pouze pro ISES-USB a ISES-USB-link Win2000-XP-Vista-Win7,8, Win10,11- 64/32 bit), </t>
    </r>
    <r>
      <rPr>
        <sz val="8"/>
        <color rgb="FFFF0000"/>
        <rFont val="Arial CE"/>
        <charset val="238"/>
      </rPr>
      <t>celoškolní licence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</si>
</sst>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_K_č"/>
    <numFmt numFmtId="165" formatCode="#,##0.00_ ;\-#,##0.00\ "/>
    <numFmt numFmtId="166" formatCode="_-* #,##0.00&quot; Kč&quot;_-;\-* #,##0.00&quot; Kč&quot;_-;_-* \-??&quot; Kč&quot;_-;_-@_-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u/>
      <sz val="10"/>
      <color indexed="12"/>
      <name val="Arial CE"/>
      <family val="2"/>
      <charset val="238"/>
    </font>
    <font>
      <b/>
      <sz val="12"/>
      <name val="Arial CE"/>
      <family val="2"/>
      <charset val="238"/>
    </font>
    <font>
      <sz val="10"/>
      <color indexed="60"/>
      <name val="Arial CE"/>
      <family val="2"/>
      <charset val="238"/>
    </font>
    <font>
      <b/>
      <sz val="10"/>
      <color indexed="60"/>
      <name val="Arial CE"/>
      <family val="2"/>
      <charset val="238"/>
    </font>
    <font>
      <b/>
      <sz val="12"/>
      <color indexed="60"/>
      <name val="Arial CE"/>
      <family val="2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b/>
      <i/>
      <sz val="8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 CE"/>
      <charset val="238"/>
    </font>
    <font>
      <sz val="8"/>
      <color rgb="FFFF0000"/>
      <name val="Arial CE"/>
      <charset val="238"/>
    </font>
    <font>
      <b/>
      <sz val="8"/>
      <color rgb="FFFF0000"/>
      <name val="Arial CE"/>
      <charset val="238"/>
    </font>
    <font>
      <i/>
      <sz val="8"/>
      <name val="Arial CE"/>
      <family val="2"/>
      <charset val="238"/>
    </font>
    <font>
      <b/>
      <i/>
      <sz val="16"/>
      <name val="Arial CE"/>
      <family val="2"/>
      <charset val="238"/>
    </font>
    <font>
      <b/>
      <i/>
      <sz val="10"/>
      <name val="Arial CE"/>
      <family val="2"/>
      <charset val="238"/>
    </font>
    <font>
      <b/>
      <sz val="8"/>
      <name val="Arial CE"/>
      <charset val="238"/>
    </font>
    <font>
      <b/>
      <sz val="8"/>
      <color indexed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164" fontId="0" fillId="0" borderId="0" xfId="0" applyNumberFormat="1"/>
    <xf numFmtId="0" fontId="3" fillId="0" borderId="0" xfId="1" applyNumberFormat="1" applyFill="1" applyBorder="1" applyAlignment="1" applyProtection="1"/>
    <xf numFmtId="0" fontId="5" fillId="0" borderId="0" xfId="0" applyFont="1"/>
    <xf numFmtId="0" fontId="6" fillId="0" borderId="0" xfId="0" applyFont="1"/>
    <xf numFmtId="164" fontId="5" fillId="0" borderId="0" xfId="0" applyNumberFormat="1" applyFont="1"/>
    <xf numFmtId="0" fontId="7" fillId="0" borderId="0" xfId="0" applyFont="1"/>
    <xf numFmtId="0" fontId="8" fillId="2" borderId="0" xfId="0" applyFont="1" applyFill="1"/>
    <xf numFmtId="0" fontId="9" fillId="2" borderId="0" xfId="0" applyFont="1" applyFill="1"/>
    <xf numFmtId="0" fontId="0" fillId="2" borderId="0" xfId="0" applyFill="1"/>
    <xf numFmtId="0" fontId="4" fillId="2" borderId="0" xfId="0" applyFont="1" applyFill="1"/>
    <xf numFmtId="0" fontId="0" fillId="0" borderId="0" xfId="0" applyFill="1"/>
    <xf numFmtId="0" fontId="10" fillId="0" borderId="1" xfId="0" applyFont="1" applyBorder="1"/>
    <xf numFmtId="0" fontId="11" fillId="0" borderId="2" xfId="0" applyFont="1" applyBorder="1"/>
    <xf numFmtId="0" fontId="10" fillId="0" borderId="2" xfId="0" applyFont="1" applyBorder="1"/>
    <xf numFmtId="0" fontId="12" fillId="0" borderId="2" xfId="0" applyFont="1" applyBorder="1" applyAlignment="1">
      <alignment horizontal="center"/>
    </xf>
    <xf numFmtId="0" fontId="11" fillId="0" borderId="3" xfId="0" applyFont="1" applyBorder="1"/>
    <xf numFmtId="0" fontId="11" fillId="0" borderId="4" xfId="0" applyFont="1" applyBorder="1"/>
    <xf numFmtId="0" fontId="11" fillId="0" borderId="5" xfId="0" applyFont="1" applyBorder="1"/>
    <xf numFmtId="0" fontId="12" fillId="0" borderId="5" xfId="0" applyFont="1" applyBorder="1" applyAlignment="1">
      <alignment horizontal="center"/>
    </xf>
    <xf numFmtId="0" fontId="11" fillId="0" borderId="6" xfId="0" applyFont="1" applyBorder="1"/>
    <xf numFmtId="0" fontId="11" fillId="0" borderId="7" xfId="0" applyFont="1" applyFill="1" applyBorder="1"/>
    <xf numFmtId="0" fontId="11" fillId="0" borderId="0" xfId="0" applyFont="1" applyFill="1" applyBorder="1"/>
    <xf numFmtId="0" fontId="11" fillId="0" borderId="8" xfId="0" applyFont="1" applyFill="1" applyBorder="1"/>
    <xf numFmtId="0" fontId="10" fillId="0" borderId="9" xfId="0" applyFont="1" applyBorder="1"/>
    <xf numFmtId="0" fontId="10" fillId="0" borderId="10" xfId="0" applyFont="1" applyBorder="1"/>
    <xf numFmtId="165" fontId="10" fillId="0" borderId="10" xfId="0" applyNumberFormat="1" applyFont="1" applyBorder="1"/>
    <xf numFmtId="0" fontId="10" fillId="0" borderId="11" xfId="0" applyFont="1" applyBorder="1"/>
    <xf numFmtId="0" fontId="10" fillId="0" borderId="7" xfId="0" applyFont="1" applyBorder="1"/>
    <xf numFmtId="0" fontId="11" fillId="0" borderId="7" xfId="0" applyFont="1" applyBorder="1"/>
    <xf numFmtId="0" fontId="11" fillId="0" borderId="0" xfId="0" applyFont="1" applyBorder="1"/>
    <xf numFmtId="0" fontId="11" fillId="0" borderId="8" xfId="0" applyFont="1" applyBorder="1"/>
    <xf numFmtId="0" fontId="11" fillId="0" borderId="0" xfId="0" applyFont="1" applyFill="1"/>
    <xf numFmtId="0" fontId="11" fillId="0" borderId="1" xfId="0" applyFont="1" applyFill="1" applyBorder="1"/>
    <xf numFmtId="0" fontId="11" fillId="0" borderId="2" xfId="0" applyFont="1" applyFill="1" applyBorder="1"/>
    <xf numFmtId="0" fontId="10" fillId="0" borderId="2" xfId="0" applyFont="1" applyFill="1" applyBorder="1"/>
    <xf numFmtId="0" fontId="11" fillId="0" borderId="3" xfId="0" applyFont="1" applyFill="1" applyBorder="1"/>
    <xf numFmtId="0" fontId="12" fillId="0" borderId="12" xfId="0" applyFont="1" applyBorder="1"/>
    <xf numFmtId="0" fontId="11" fillId="0" borderId="13" xfId="0" applyFont="1" applyBorder="1"/>
    <xf numFmtId="0" fontId="11" fillId="0" borderId="14" xfId="0" applyFont="1" applyBorder="1"/>
    <xf numFmtId="0" fontId="10" fillId="0" borderId="15" xfId="0" applyFont="1" applyBorder="1"/>
    <xf numFmtId="0" fontId="16" fillId="0" borderId="10" xfId="0" applyFont="1" applyBorder="1"/>
    <xf numFmtId="0" fontId="11" fillId="0" borderId="10" xfId="0" applyFont="1" applyBorder="1"/>
    <xf numFmtId="0" fontId="10" fillId="0" borderId="16" xfId="0" applyFont="1" applyBorder="1"/>
    <xf numFmtId="9" fontId="10" fillId="0" borderId="10" xfId="0" applyNumberFormat="1" applyFont="1" applyBorder="1"/>
    <xf numFmtId="0" fontId="10" fillId="0" borderId="17" xfId="0" applyFont="1" applyBorder="1"/>
    <xf numFmtId="165" fontId="10" fillId="0" borderId="19" xfId="0" applyNumberFormat="1" applyFont="1" applyBorder="1"/>
    <xf numFmtId="0" fontId="10" fillId="0" borderId="20" xfId="0" applyFont="1" applyBorder="1"/>
    <xf numFmtId="0" fontId="4" fillId="0" borderId="22" xfId="0" applyFont="1" applyBorder="1"/>
    <xf numFmtId="0" fontId="0" fillId="0" borderId="0" xfId="0" applyBorder="1"/>
    <xf numFmtId="166" fontId="17" fillId="0" borderId="0" xfId="0" applyNumberFormat="1" applyFont="1" applyBorder="1"/>
    <xf numFmtId="0" fontId="17" fillId="0" borderId="0" xfId="0" applyFont="1" applyBorder="1"/>
    <xf numFmtId="0" fontId="18" fillId="0" borderId="0" xfId="0" applyFont="1" applyBorder="1"/>
    <xf numFmtId="0" fontId="2" fillId="0" borderId="0" xfId="0" applyFont="1" applyAlignment="1">
      <alignment horizontal="left"/>
    </xf>
    <xf numFmtId="0" fontId="11" fillId="2" borderId="10" xfId="0" applyFont="1" applyFill="1" applyBorder="1"/>
    <xf numFmtId="0" fontId="11" fillId="2" borderId="11" xfId="0" applyFont="1" applyFill="1" applyBorder="1"/>
    <xf numFmtId="0" fontId="10" fillId="0" borderId="0" xfId="0" applyFont="1" applyBorder="1"/>
    <xf numFmtId="165" fontId="10" fillId="0" borderId="0" xfId="0" applyNumberFormat="1" applyFont="1" applyBorder="1"/>
    <xf numFmtId="0" fontId="18" fillId="0" borderId="18" xfId="0" applyFont="1" applyBorder="1"/>
    <xf numFmtId="0" fontId="18" fillId="0" borderId="19" xfId="0" applyFont="1" applyBorder="1"/>
    <xf numFmtId="0" fontId="18" fillId="0" borderId="21" xfId="0" applyFont="1" applyBorder="1"/>
    <xf numFmtId="165" fontId="18" fillId="0" borderId="22" xfId="0" applyNumberFormat="1" applyFont="1" applyBorder="1"/>
    <xf numFmtId="0" fontId="18" fillId="0" borderId="23" xfId="0" applyFont="1" applyBorder="1"/>
    <xf numFmtId="49" fontId="1" fillId="0" borderId="0" xfId="0" applyNumberFormat="1" applyFont="1" applyBorder="1"/>
    <xf numFmtId="0" fontId="1" fillId="0" borderId="0" xfId="0" applyFont="1"/>
    <xf numFmtId="0" fontId="13" fillId="0" borderId="7" xfId="0" applyFont="1" applyBorder="1"/>
    <xf numFmtId="0" fontId="20" fillId="0" borderId="7" xfId="0" applyFont="1" applyBorder="1"/>
    <xf numFmtId="0" fontId="20" fillId="0" borderId="0" xfId="0" applyFont="1" applyBorder="1"/>
    <xf numFmtId="0" fontId="13" fillId="2" borderId="9" xfId="0" applyFont="1" applyFill="1" applyBorder="1" applyAlignment="1">
      <alignment wrapText="1"/>
    </xf>
    <xf numFmtId="0" fontId="13" fillId="2" borderId="10" xfId="0" applyFont="1" applyFill="1" applyBorder="1" applyAlignment="1">
      <alignment wrapText="1"/>
    </xf>
    <xf numFmtId="0" fontId="0" fillId="2" borderId="5" xfId="0" applyFont="1" applyFill="1" applyBorder="1" applyAlignment="1"/>
    <xf numFmtId="0" fontId="11" fillId="2" borderId="0" xfId="0" applyFont="1" applyFill="1" applyBorder="1"/>
    <xf numFmtId="0" fontId="11" fillId="2" borderId="8" xfId="0" applyFont="1" applyFill="1" applyBorder="1"/>
    <xf numFmtId="0" fontId="13" fillId="2" borderId="4" xfId="0" applyFont="1" applyFill="1" applyBorder="1" applyAlignment="1">
      <alignment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abSelected="1" workbookViewId="0">
      <selection activeCell="D20" sqref="D20"/>
    </sheetView>
  </sheetViews>
  <sheetFormatPr defaultRowHeight="15" x14ac:dyDescent="0.25"/>
  <cols>
    <col min="3" max="3" width="15.28515625" customWidth="1"/>
    <col min="4" max="4" width="7" customWidth="1"/>
    <col min="6" max="6" width="12" customWidth="1"/>
    <col min="7" max="7" width="11.28515625" bestFit="1" customWidth="1"/>
  </cols>
  <sheetData>
    <row r="1" spans="1:11" x14ac:dyDescent="0.25">
      <c r="A1" s="1" t="s">
        <v>0</v>
      </c>
      <c r="B1" s="1"/>
      <c r="C1" s="1"/>
      <c r="D1" s="1"/>
      <c r="E1" s="2"/>
      <c r="F1" s="1" t="s">
        <v>54</v>
      </c>
    </row>
    <row r="2" spans="1:11" x14ac:dyDescent="0.25">
      <c r="A2" s="3"/>
      <c r="B2" s="1"/>
      <c r="C2" s="1"/>
      <c r="D2" s="1"/>
      <c r="E2" s="2"/>
      <c r="F2" s="2"/>
      <c r="G2" s="1"/>
    </row>
    <row r="3" spans="1:11" ht="15.75" x14ac:dyDescent="0.25">
      <c r="A3" s="4"/>
      <c r="B3" s="4"/>
      <c r="C3" s="4"/>
      <c r="D3" s="5"/>
      <c r="E3" s="6"/>
      <c r="F3" s="6"/>
      <c r="G3" s="6"/>
      <c r="H3" s="7"/>
      <c r="I3" s="7"/>
      <c r="J3" s="7"/>
      <c r="K3" s="4"/>
    </row>
    <row r="4" spans="1:11" ht="18" x14ac:dyDescent="0.25">
      <c r="A4" s="8" t="s">
        <v>58</v>
      </c>
      <c r="B4" s="9"/>
      <c r="C4" s="9"/>
      <c r="D4" s="9"/>
      <c r="E4" s="9"/>
      <c r="F4" s="9"/>
      <c r="G4" s="9"/>
      <c r="H4" s="9"/>
      <c r="I4" s="12"/>
      <c r="J4" s="12"/>
      <c r="K4" s="12"/>
    </row>
    <row r="5" spans="1:11" ht="18" x14ac:dyDescent="0.25">
      <c r="A5" s="11"/>
      <c r="B5" s="8" t="s">
        <v>57</v>
      </c>
      <c r="C5" s="10"/>
      <c r="D5" s="10"/>
      <c r="E5" s="10"/>
      <c r="F5" s="10"/>
      <c r="G5" s="10"/>
      <c r="H5" s="10"/>
      <c r="I5" s="12"/>
      <c r="J5" s="12"/>
      <c r="K5" s="12"/>
    </row>
    <row r="7" spans="1:11" x14ac:dyDescent="0.25">
      <c r="A7" s="13" t="s">
        <v>59</v>
      </c>
      <c r="B7" s="14"/>
      <c r="C7" s="15"/>
      <c r="D7" s="15"/>
      <c r="E7" s="16" t="s">
        <v>1</v>
      </c>
      <c r="F7" s="16" t="s">
        <v>2</v>
      </c>
      <c r="G7" s="16" t="s">
        <v>2</v>
      </c>
      <c r="H7" s="17"/>
    </row>
    <row r="8" spans="1:11" x14ac:dyDescent="0.25">
      <c r="A8" s="18"/>
      <c r="B8" s="19"/>
      <c r="C8" s="19"/>
      <c r="D8" s="20" t="s">
        <v>3</v>
      </c>
      <c r="E8" s="20" t="s">
        <v>4</v>
      </c>
      <c r="F8" s="20" t="s">
        <v>4</v>
      </c>
      <c r="G8" s="20" t="s">
        <v>5</v>
      </c>
      <c r="H8" s="21"/>
    </row>
    <row r="9" spans="1:11" ht="39.75" customHeight="1" x14ac:dyDescent="0.25">
      <c r="A9" s="69" t="s">
        <v>32</v>
      </c>
      <c r="B9" s="70"/>
      <c r="C9" s="70"/>
      <c r="D9" s="55">
        <v>0</v>
      </c>
      <c r="E9" s="55">
        <v>14500</v>
      </c>
      <c r="F9" s="55">
        <f>D9*E9</f>
        <v>0</v>
      </c>
      <c r="G9" s="55">
        <f>D9*E9*1.21</f>
        <v>0</v>
      </c>
      <c r="H9" s="56" t="s">
        <v>6</v>
      </c>
    </row>
    <row r="10" spans="1:11" ht="39.75" customHeight="1" x14ac:dyDescent="0.25">
      <c r="A10" s="74" t="s">
        <v>60</v>
      </c>
      <c r="B10" s="71"/>
      <c r="C10" s="71"/>
      <c r="D10" s="72">
        <v>0</v>
      </c>
      <c r="E10" s="72">
        <v>3000</v>
      </c>
      <c r="F10" s="72">
        <f>D10*E10</f>
        <v>0</v>
      </c>
      <c r="G10" s="72">
        <f>D10*E10*1.21</f>
        <v>0</v>
      </c>
      <c r="H10" s="73" t="s">
        <v>6</v>
      </c>
    </row>
    <row r="11" spans="1:11" ht="18.75" customHeight="1" x14ac:dyDescent="0.25">
      <c r="A11" s="67" t="s">
        <v>56</v>
      </c>
      <c r="B11" s="68"/>
      <c r="C11" s="31"/>
      <c r="D11" s="31">
        <v>0</v>
      </c>
      <c r="E11" s="31">
        <v>6000</v>
      </c>
      <c r="F11" s="31">
        <f>D11*E11</f>
        <v>0</v>
      </c>
      <c r="G11" s="31">
        <f>D11*E11*1.21</f>
        <v>0</v>
      </c>
      <c r="H11" s="32" t="s">
        <v>6</v>
      </c>
    </row>
    <row r="12" spans="1:11" ht="18" customHeight="1" x14ac:dyDescent="0.25">
      <c r="A12" s="66" t="s">
        <v>55</v>
      </c>
      <c r="B12" s="31"/>
      <c r="C12" s="31"/>
      <c r="D12" s="31">
        <v>0</v>
      </c>
      <c r="E12" s="31">
        <v>2000</v>
      </c>
      <c r="F12" s="31">
        <f>D12*E12</f>
        <v>0</v>
      </c>
      <c r="G12" s="31">
        <f>D12*E12*1.21</f>
        <v>0</v>
      </c>
      <c r="H12" s="32" t="s">
        <v>6</v>
      </c>
    </row>
    <row r="13" spans="1:11" s="65" customFormat="1" ht="15.75" customHeight="1" x14ac:dyDescent="0.25"/>
    <row r="14" spans="1:11" x14ac:dyDescent="0.25">
      <c r="A14" s="25" t="s">
        <v>7</v>
      </c>
      <c r="B14" s="26"/>
      <c r="C14" s="26"/>
      <c r="D14" s="26"/>
      <c r="E14" s="27"/>
      <c r="F14" s="27">
        <f>SUMPRODUCT(D9:D12,E9:E12)</f>
        <v>0</v>
      </c>
      <c r="G14" s="27">
        <f>SUM(G9:G12)</f>
        <v>0</v>
      </c>
      <c r="H14" s="28" t="s">
        <v>6</v>
      </c>
    </row>
    <row r="15" spans="1:11" ht="10.5" customHeight="1" x14ac:dyDescent="0.25">
      <c r="A15" s="57"/>
      <c r="B15" s="57"/>
      <c r="C15" s="57"/>
      <c r="D15" s="57"/>
      <c r="E15" s="58"/>
      <c r="F15" s="58"/>
      <c r="G15" s="58"/>
      <c r="H15" s="57"/>
    </row>
    <row r="16" spans="1:11" x14ac:dyDescent="0.25">
      <c r="A16" s="13" t="s">
        <v>8</v>
      </c>
      <c r="B16" s="14"/>
      <c r="C16" s="14"/>
      <c r="D16" s="16"/>
      <c r="E16" s="16" t="s">
        <v>1</v>
      </c>
      <c r="F16" s="16" t="s">
        <v>2</v>
      </c>
      <c r="G16" s="16" t="s">
        <v>2</v>
      </c>
      <c r="H16" s="17"/>
    </row>
    <row r="17" spans="1:8" x14ac:dyDescent="0.25">
      <c r="A17" s="29"/>
      <c r="B17" s="19"/>
      <c r="C17" s="19"/>
      <c r="D17" s="20" t="s">
        <v>3</v>
      </c>
      <c r="E17" s="20" t="s">
        <v>4</v>
      </c>
      <c r="F17" s="20" t="s">
        <v>4</v>
      </c>
      <c r="G17" s="20" t="s">
        <v>5</v>
      </c>
      <c r="H17" s="21"/>
    </row>
    <row r="18" spans="1:8" x14ac:dyDescent="0.25">
      <c r="A18" s="34" t="s">
        <v>9</v>
      </c>
      <c r="B18" s="35"/>
      <c r="C18" s="36"/>
      <c r="D18" s="35">
        <v>0</v>
      </c>
      <c r="E18" s="35">
        <v>2350</v>
      </c>
      <c r="F18" s="35">
        <f>D18*E18</f>
        <v>0</v>
      </c>
      <c r="G18" s="35">
        <f t="shared" ref="G18:G39" si="0">D18*E18*1.21</f>
        <v>0</v>
      </c>
      <c r="H18" s="37" t="s">
        <v>6</v>
      </c>
    </row>
    <row r="19" spans="1:8" x14ac:dyDescent="0.25">
      <c r="A19" s="22" t="s">
        <v>10</v>
      </c>
      <c r="B19" s="23"/>
      <c r="C19" s="23"/>
      <c r="D19" s="23">
        <v>0</v>
      </c>
      <c r="E19" s="23">
        <v>2350</v>
      </c>
      <c r="F19" s="23">
        <f t="shared" ref="F19:F38" si="1">D19*E19</f>
        <v>0</v>
      </c>
      <c r="G19" s="23">
        <f t="shared" si="0"/>
        <v>0</v>
      </c>
      <c r="H19" s="24" t="s">
        <v>6</v>
      </c>
    </row>
    <row r="20" spans="1:8" x14ac:dyDescent="0.25">
      <c r="A20" s="22" t="s">
        <v>11</v>
      </c>
      <c r="B20" s="23"/>
      <c r="C20" s="23"/>
      <c r="D20" s="23">
        <v>0</v>
      </c>
      <c r="E20" s="23">
        <v>2350</v>
      </c>
      <c r="F20" s="23">
        <f t="shared" si="1"/>
        <v>0</v>
      </c>
      <c r="G20" s="23">
        <f t="shared" si="0"/>
        <v>0</v>
      </c>
      <c r="H20" s="24" t="s">
        <v>6</v>
      </c>
    </row>
    <row r="21" spans="1:8" x14ac:dyDescent="0.25">
      <c r="A21" s="22" t="s">
        <v>12</v>
      </c>
      <c r="B21" s="23"/>
      <c r="C21" s="23"/>
      <c r="D21" s="23">
        <v>0</v>
      </c>
      <c r="E21" s="23">
        <v>2350</v>
      </c>
      <c r="F21" s="23">
        <f t="shared" si="1"/>
        <v>0</v>
      </c>
      <c r="G21" s="23">
        <f t="shared" si="0"/>
        <v>0</v>
      </c>
      <c r="H21" s="24" t="s">
        <v>6</v>
      </c>
    </row>
    <row r="22" spans="1:8" x14ac:dyDescent="0.25">
      <c r="A22" s="22" t="s">
        <v>13</v>
      </c>
      <c r="B22" s="23"/>
      <c r="C22" s="23"/>
      <c r="D22" s="23">
        <v>0</v>
      </c>
      <c r="E22" s="23">
        <v>3250</v>
      </c>
      <c r="F22" s="23">
        <f t="shared" ref="F22" si="2">D22*E22</f>
        <v>0</v>
      </c>
      <c r="G22" s="23">
        <f t="shared" ref="G22" si="3">D22*E22*1.21</f>
        <v>0</v>
      </c>
      <c r="H22" s="24" t="s">
        <v>6</v>
      </c>
    </row>
    <row r="23" spans="1:8" x14ac:dyDescent="0.25">
      <c r="A23" s="22" t="s">
        <v>14</v>
      </c>
      <c r="B23" s="23"/>
      <c r="C23" s="23"/>
      <c r="D23" s="23">
        <v>0</v>
      </c>
      <c r="E23" s="23">
        <v>7150</v>
      </c>
      <c r="F23" s="23">
        <f t="shared" si="1"/>
        <v>0</v>
      </c>
      <c r="G23" s="23">
        <f t="shared" si="0"/>
        <v>0</v>
      </c>
      <c r="H23" s="24" t="s">
        <v>6</v>
      </c>
    </row>
    <row r="24" spans="1:8" x14ac:dyDescent="0.25">
      <c r="A24" s="22" t="s">
        <v>15</v>
      </c>
      <c r="B24" s="23"/>
      <c r="C24" s="23"/>
      <c r="D24" s="23">
        <v>0</v>
      </c>
      <c r="E24" s="23">
        <v>2350</v>
      </c>
      <c r="F24" s="23">
        <f t="shared" si="1"/>
        <v>0</v>
      </c>
      <c r="G24" s="23">
        <f t="shared" si="0"/>
        <v>0</v>
      </c>
      <c r="H24" s="24" t="s">
        <v>6</v>
      </c>
    </row>
    <row r="25" spans="1:8" x14ac:dyDescent="0.25">
      <c r="A25" s="22" t="s">
        <v>16</v>
      </c>
      <c r="B25" s="23"/>
      <c r="C25" s="23"/>
      <c r="D25" s="23">
        <v>0</v>
      </c>
      <c r="E25" s="23">
        <v>4200</v>
      </c>
      <c r="F25" s="23">
        <f t="shared" si="1"/>
        <v>0</v>
      </c>
      <c r="G25" s="23">
        <f t="shared" si="0"/>
        <v>0</v>
      </c>
      <c r="H25" s="24" t="s">
        <v>6</v>
      </c>
    </row>
    <row r="26" spans="1:8" x14ac:dyDescent="0.25">
      <c r="A26" s="22" t="s">
        <v>17</v>
      </c>
      <c r="B26" s="23"/>
      <c r="C26" s="23"/>
      <c r="D26" s="23">
        <v>0</v>
      </c>
      <c r="E26" s="23">
        <v>7500</v>
      </c>
      <c r="F26" s="23">
        <f t="shared" si="1"/>
        <v>0</v>
      </c>
      <c r="G26" s="23">
        <f t="shared" si="0"/>
        <v>0</v>
      </c>
      <c r="H26" s="24" t="s">
        <v>6</v>
      </c>
    </row>
    <row r="27" spans="1:8" x14ac:dyDescent="0.25">
      <c r="A27" s="22" t="s">
        <v>18</v>
      </c>
      <c r="B27" s="23"/>
      <c r="C27" s="23"/>
      <c r="D27" s="23">
        <v>0</v>
      </c>
      <c r="E27" s="23">
        <v>2350</v>
      </c>
      <c r="F27" s="23">
        <f t="shared" si="1"/>
        <v>0</v>
      </c>
      <c r="G27" s="23">
        <f t="shared" si="0"/>
        <v>0</v>
      </c>
      <c r="H27" s="24" t="s">
        <v>6</v>
      </c>
    </row>
    <row r="28" spans="1:8" x14ac:dyDescent="0.25">
      <c r="A28" s="22" t="s">
        <v>19</v>
      </c>
      <c r="B28" s="23"/>
      <c r="C28" s="23"/>
      <c r="D28" s="23">
        <v>0</v>
      </c>
      <c r="E28" s="23">
        <v>2350</v>
      </c>
      <c r="F28" s="23">
        <f t="shared" si="1"/>
        <v>0</v>
      </c>
      <c r="G28" s="23">
        <f t="shared" si="0"/>
        <v>0</v>
      </c>
      <c r="H28" s="24" t="s">
        <v>6</v>
      </c>
    </row>
    <row r="29" spans="1:8" x14ac:dyDescent="0.25">
      <c r="A29" s="22" t="s">
        <v>20</v>
      </c>
      <c r="B29" s="23"/>
      <c r="C29" s="23"/>
      <c r="D29" s="23">
        <v>0</v>
      </c>
      <c r="E29" s="23">
        <v>3200</v>
      </c>
      <c r="F29" s="23">
        <f t="shared" si="1"/>
        <v>0</v>
      </c>
      <c r="G29" s="23">
        <f t="shared" si="0"/>
        <v>0</v>
      </c>
      <c r="H29" s="24" t="s">
        <v>6</v>
      </c>
    </row>
    <row r="30" spans="1:8" x14ac:dyDescent="0.25">
      <c r="A30" s="22" t="s">
        <v>31</v>
      </c>
      <c r="B30" s="23"/>
      <c r="C30" s="23"/>
      <c r="D30" s="23">
        <v>0</v>
      </c>
      <c r="E30" s="23">
        <v>8000</v>
      </c>
      <c r="F30" s="23">
        <f>D30*E30</f>
        <v>0</v>
      </c>
      <c r="G30" s="23">
        <f t="shared" si="0"/>
        <v>0</v>
      </c>
      <c r="H30" s="24" t="s">
        <v>6</v>
      </c>
    </row>
    <row r="31" spans="1:8" x14ac:dyDescent="0.25">
      <c r="A31" s="30" t="s">
        <v>21</v>
      </c>
      <c r="B31" s="31"/>
      <c r="C31" s="31"/>
      <c r="D31" s="31">
        <v>0</v>
      </c>
      <c r="E31" s="31">
        <v>4150</v>
      </c>
      <c r="F31" s="31">
        <f t="shared" si="1"/>
        <v>0</v>
      </c>
      <c r="G31" s="31">
        <f t="shared" si="0"/>
        <v>0</v>
      </c>
      <c r="H31" s="32" t="s">
        <v>6</v>
      </c>
    </row>
    <row r="32" spans="1:8" x14ac:dyDescent="0.25">
      <c r="A32" s="30" t="s">
        <v>22</v>
      </c>
      <c r="B32" s="31"/>
      <c r="C32" s="31"/>
      <c r="D32" s="31">
        <v>0</v>
      </c>
      <c r="E32" s="31">
        <v>2350</v>
      </c>
      <c r="F32" s="31">
        <f t="shared" si="1"/>
        <v>0</v>
      </c>
      <c r="G32" s="31">
        <f t="shared" si="0"/>
        <v>0</v>
      </c>
      <c r="H32" s="32" t="s">
        <v>6</v>
      </c>
    </row>
    <row r="33" spans="1:8" x14ac:dyDescent="0.25">
      <c r="A33" s="30" t="s">
        <v>23</v>
      </c>
      <c r="B33" s="31"/>
      <c r="C33" s="31"/>
      <c r="D33" s="31">
        <v>0</v>
      </c>
      <c r="E33" s="31">
        <v>1500</v>
      </c>
      <c r="F33" s="31">
        <f t="shared" si="1"/>
        <v>0</v>
      </c>
      <c r="G33" s="31">
        <f t="shared" si="0"/>
        <v>0</v>
      </c>
      <c r="H33" s="32" t="s">
        <v>6</v>
      </c>
    </row>
    <row r="34" spans="1:8" x14ac:dyDescent="0.25">
      <c r="A34" s="30" t="s">
        <v>24</v>
      </c>
      <c r="B34" s="31"/>
      <c r="C34" s="31"/>
      <c r="D34" s="31">
        <v>0</v>
      </c>
      <c r="E34" s="31">
        <v>2350</v>
      </c>
      <c r="F34" s="31">
        <f t="shared" si="1"/>
        <v>0</v>
      </c>
      <c r="G34" s="31">
        <f t="shared" si="0"/>
        <v>0</v>
      </c>
      <c r="H34" s="32" t="s">
        <v>6</v>
      </c>
    </row>
    <row r="35" spans="1:8" x14ac:dyDescent="0.25">
      <c r="A35" s="22" t="s">
        <v>25</v>
      </c>
      <c r="B35" s="23"/>
      <c r="C35" s="23"/>
      <c r="D35" s="23">
        <v>0</v>
      </c>
      <c r="E35" s="23">
        <v>4250</v>
      </c>
      <c r="F35" s="23">
        <f t="shared" si="1"/>
        <v>0</v>
      </c>
      <c r="G35" s="23">
        <f t="shared" si="0"/>
        <v>0</v>
      </c>
      <c r="H35" s="24" t="s">
        <v>6</v>
      </c>
    </row>
    <row r="36" spans="1:8" x14ac:dyDescent="0.25">
      <c r="A36" s="22" t="s">
        <v>26</v>
      </c>
      <c r="B36" s="23"/>
      <c r="C36" s="23"/>
      <c r="D36" s="23">
        <v>0</v>
      </c>
      <c r="E36" s="23">
        <v>7800</v>
      </c>
      <c r="F36" s="23">
        <f>D36*E36</f>
        <v>0</v>
      </c>
      <c r="G36" s="23">
        <f>D36*E36*1.21</f>
        <v>0</v>
      </c>
      <c r="H36" s="24" t="s">
        <v>6</v>
      </c>
    </row>
    <row r="37" spans="1:8" x14ac:dyDescent="0.25">
      <c r="A37" s="22" t="s">
        <v>27</v>
      </c>
      <c r="B37" s="23"/>
      <c r="C37" s="23"/>
      <c r="D37" s="23">
        <v>0</v>
      </c>
      <c r="E37" s="23">
        <v>9500</v>
      </c>
      <c r="F37" s="23">
        <f>D37*E37</f>
        <v>0</v>
      </c>
      <c r="G37" s="23">
        <f>D37*E37*1.21</f>
        <v>0</v>
      </c>
      <c r="H37" s="24" t="s">
        <v>6</v>
      </c>
    </row>
    <row r="38" spans="1:8" x14ac:dyDescent="0.25">
      <c r="A38" s="22" t="s">
        <v>28</v>
      </c>
      <c r="B38" s="23"/>
      <c r="C38" s="23"/>
      <c r="D38" s="23">
        <v>0</v>
      </c>
      <c r="E38" s="23">
        <v>4780</v>
      </c>
      <c r="F38" s="23">
        <f t="shared" si="1"/>
        <v>0</v>
      </c>
      <c r="G38" s="23">
        <f t="shared" si="0"/>
        <v>0</v>
      </c>
      <c r="H38" s="24" t="s">
        <v>6</v>
      </c>
    </row>
    <row r="39" spans="1:8" x14ac:dyDescent="0.25">
      <c r="A39" s="22" t="s">
        <v>29</v>
      </c>
      <c r="B39" s="23"/>
      <c r="C39" s="23"/>
      <c r="D39" s="23">
        <v>0</v>
      </c>
      <c r="E39" s="23">
        <v>4780</v>
      </c>
      <c r="F39" s="23">
        <f>D39*E39</f>
        <v>0</v>
      </c>
      <c r="G39" s="23">
        <f t="shared" si="0"/>
        <v>0</v>
      </c>
      <c r="H39" s="24" t="s">
        <v>6</v>
      </c>
    </row>
    <row r="40" spans="1:8" x14ac:dyDescent="0.25">
      <c r="A40" s="22" t="s">
        <v>30</v>
      </c>
      <c r="B40" s="33"/>
      <c r="C40" s="33"/>
      <c r="D40" s="23">
        <v>0</v>
      </c>
      <c r="E40" s="23">
        <v>1200</v>
      </c>
      <c r="F40" s="23">
        <f>D40*E40</f>
        <v>0</v>
      </c>
      <c r="G40" s="23">
        <f t="shared" ref="G40" si="4">D40*E40*1.21</f>
        <v>0</v>
      </c>
      <c r="H40" s="24" t="s">
        <v>6</v>
      </c>
    </row>
    <row r="41" spans="1:8" x14ac:dyDescent="0.25">
      <c r="A41" s="25" t="s">
        <v>7</v>
      </c>
      <c r="B41" s="26"/>
      <c r="C41" s="26"/>
      <c r="D41" s="26"/>
      <c r="E41" s="27"/>
      <c r="F41" s="27">
        <f>SUMPRODUCT(D18:D40,E18:E40)</f>
        <v>0</v>
      </c>
      <c r="G41" s="27">
        <f>SUM(G18:G40)</f>
        <v>0</v>
      </c>
      <c r="H41" s="28" t="s">
        <v>6</v>
      </c>
    </row>
    <row r="42" spans="1:8" ht="15.75" thickBot="1" x14ac:dyDescent="0.3"/>
    <row r="43" spans="1:8" ht="15.75" thickTop="1" x14ac:dyDescent="0.25">
      <c r="A43" s="38" t="s">
        <v>33</v>
      </c>
      <c r="B43" s="39"/>
      <c r="C43" s="39"/>
      <c r="D43" s="39"/>
      <c r="E43" s="39"/>
      <c r="F43" s="39"/>
      <c r="G43" s="39"/>
      <c r="H43" s="40"/>
    </row>
    <row r="44" spans="1:8" x14ac:dyDescent="0.25">
      <c r="A44" s="41" t="s">
        <v>34</v>
      </c>
      <c r="B44" s="42"/>
      <c r="C44" s="42"/>
      <c r="D44" s="26"/>
      <c r="E44" s="43"/>
      <c r="F44" s="26"/>
      <c r="G44" s="27">
        <f>F14+F41</f>
        <v>0</v>
      </c>
      <c r="H44" s="44" t="s">
        <v>6</v>
      </c>
    </row>
    <row r="45" spans="1:8" x14ac:dyDescent="0.25">
      <c r="A45" s="41" t="s">
        <v>35</v>
      </c>
      <c r="B45" s="45"/>
      <c r="C45" s="42"/>
      <c r="D45" s="26"/>
      <c r="E45" s="43"/>
      <c r="F45" s="26"/>
      <c r="G45" s="27">
        <f>G44*0.21</f>
        <v>0</v>
      </c>
      <c r="H45" s="44" t="s">
        <v>6</v>
      </c>
    </row>
    <row r="46" spans="1:8" ht="15.75" thickBot="1" x14ac:dyDescent="0.3">
      <c r="A46" s="46" t="s">
        <v>36</v>
      </c>
      <c r="B46" s="42"/>
      <c r="C46" s="42"/>
      <c r="D46" s="26"/>
      <c r="E46" s="43"/>
      <c r="F46" s="26"/>
      <c r="G46" s="27">
        <f>G14+G41</f>
        <v>0</v>
      </c>
      <c r="H46" s="44" t="s">
        <v>6</v>
      </c>
    </row>
    <row r="47" spans="1:8" ht="15.75" thickTop="1" x14ac:dyDescent="0.25">
      <c r="A47" s="59" t="s">
        <v>47</v>
      </c>
      <c r="B47" s="60"/>
      <c r="C47" s="60"/>
      <c r="D47" s="60"/>
      <c r="E47" s="60"/>
      <c r="F47" s="60"/>
      <c r="G47" s="47"/>
      <c r="H47" s="48"/>
    </row>
    <row r="48" spans="1:8" ht="16.5" thickBot="1" x14ac:dyDescent="0.3">
      <c r="A48" s="61" t="s">
        <v>37</v>
      </c>
      <c r="B48" s="49"/>
      <c r="C48" s="49"/>
      <c r="D48" s="49"/>
      <c r="E48" s="49"/>
      <c r="F48" s="49"/>
      <c r="G48" s="62">
        <f>G44+G45</f>
        <v>0</v>
      </c>
      <c r="H48" s="63" t="s">
        <v>6</v>
      </c>
    </row>
    <row r="49" spans="1:8" ht="21" thickTop="1" x14ac:dyDescent="0.3">
      <c r="A49" s="50"/>
      <c r="B49" s="50"/>
      <c r="C49" s="50"/>
      <c r="D49" s="50"/>
      <c r="E49" s="50"/>
      <c r="F49" s="50"/>
      <c r="G49" s="51"/>
      <c r="H49" s="52"/>
    </row>
    <row r="50" spans="1:8" ht="20.25" x14ac:dyDescent="0.3">
      <c r="A50" s="53" t="s">
        <v>38</v>
      </c>
      <c r="B50" s="53" t="s">
        <v>48</v>
      </c>
      <c r="C50" s="50"/>
      <c r="D50" s="50"/>
      <c r="E50" s="50"/>
      <c r="F50" s="64" t="s">
        <v>51</v>
      </c>
      <c r="G50" s="51"/>
      <c r="H50" s="52"/>
    </row>
    <row r="51" spans="1:8" ht="20.25" x14ac:dyDescent="0.3">
      <c r="A51" s="53"/>
      <c r="B51" s="53"/>
      <c r="C51" s="50"/>
      <c r="D51" s="50"/>
      <c r="E51" s="50"/>
      <c r="F51" s="50"/>
      <c r="G51" s="51"/>
      <c r="H51" s="52"/>
    </row>
    <row r="52" spans="1:8" ht="20.25" x14ac:dyDescent="0.3">
      <c r="A52" s="53"/>
      <c r="B52" s="53" t="s">
        <v>53</v>
      </c>
      <c r="C52" s="50"/>
      <c r="D52" s="50"/>
      <c r="F52" s="64" t="s">
        <v>52</v>
      </c>
      <c r="G52" s="51"/>
      <c r="H52" s="52"/>
    </row>
    <row r="53" spans="1:8" ht="20.25" x14ac:dyDescent="0.3">
      <c r="A53" s="53"/>
      <c r="B53" s="53"/>
      <c r="C53" s="50"/>
      <c r="D53" s="50"/>
      <c r="E53" s="50"/>
      <c r="F53" s="50"/>
      <c r="G53" s="51"/>
      <c r="H53" s="52"/>
    </row>
    <row r="54" spans="1:8" ht="20.25" x14ac:dyDescent="0.3">
      <c r="A54" s="53" t="s">
        <v>39</v>
      </c>
      <c r="B54" s="53"/>
      <c r="C54" s="50"/>
      <c r="D54" s="50"/>
      <c r="E54" s="50"/>
      <c r="F54" s="50"/>
      <c r="G54" s="51"/>
      <c r="H54" s="52"/>
    </row>
    <row r="55" spans="1:8" x14ac:dyDescent="0.25">
      <c r="A55" s="1" t="s">
        <v>49</v>
      </c>
      <c r="B55" s="50"/>
      <c r="C55" s="50"/>
      <c r="D55" s="1" t="s">
        <v>40</v>
      </c>
    </row>
    <row r="56" spans="1:8" x14ac:dyDescent="0.25">
      <c r="A56" s="1" t="s">
        <v>41</v>
      </c>
      <c r="B56" s="50"/>
      <c r="C56" s="50"/>
      <c r="D56" s="1" t="s">
        <v>42</v>
      </c>
      <c r="E56" s="1"/>
      <c r="F56" s="1"/>
    </row>
    <row r="57" spans="1:8" x14ac:dyDescent="0.25">
      <c r="A57" s="1" t="s">
        <v>43</v>
      </c>
      <c r="B57" s="54">
        <v>12273678</v>
      </c>
      <c r="C57" s="50"/>
      <c r="D57" s="1" t="s">
        <v>44</v>
      </c>
      <c r="E57" s="1"/>
      <c r="F57" s="1"/>
    </row>
    <row r="58" spans="1:8" x14ac:dyDescent="0.25">
      <c r="A58" s="1" t="s">
        <v>45</v>
      </c>
      <c r="B58" s="54" t="s">
        <v>46</v>
      </c>
      <c r="C58" s="50"/>
      <c r="D58" s="1" t="s">
        <v>50</v>
      </c>
      <c r="E58" s="1"/>
      <c r="F58" s="1"/>
    </row>
  </sheetData>
  <mergeCells count="2">
    <mergeCell ref="A9:C9"/>
    <mergeCell ref="A10:C10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Frantisek Lustig</cp:lastModifiedBy>
  <cp:lastPrinted>2022-04-27T11:48:48Z</cp:lastPrinted>
  <dcterms:created xsi:type="dcterms:W3CDTF">2022-04-27T10:50:04Z</dcterms:created>
  <dcterms:modified xsi:type="dcterms:W3CDTF">2024-01-22T18:21:14Z</dcterms:modified>
</cp:coreProperties>
</file>