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85" windowHeight="11355" activeTab="0"/>
  </bookViews>
  <sheets>
    <sheet name="List1" sheetId="1" r:id="rId1"/>
    <sheet name="List2" sheetId="2" r:id="rId2"/>
    <sheet name="List3" sheetId="3" r:id="rId3"/>
  </sheets>
  <definedNames>
    <definedName name="TABLE" localSheetId="0">'List1'!$A$4:$A$5</definedName>
  </definedNames>
  <calcPr fullCalcOnLoad="1"/>
</workbook>
</file>

<file path=xl/sharedStrings.xml><?xml version="1.0" encoding="utf-8"?>
<sst xmlns="http://schemas.openxmlformats.org/spreadsheetml/2006/main" count="307" uniqueCount="130">
  <si>
    <t>Škola</t>
  </si>
  <si>
    <t xml:space="preserve">Červeně - doporučená 1 sestava ISES </t>
  </si>
  <si>
    <t>včetně nejvíce dodávaných modulů a komponent</t>
  </si>
  <si>
    <t>Modře - doplňkové komponenty pro vzdálené experimenty</t>
  </si>
  <si>
    <t>Zeleně - komponenty pro chemii</t>
  </si>
  <si>
    <t>Hnědě - novinky</t>
  </si>
  <si>
    <t xml:space="preserve">Věc: Cenová nabídka pro vybavení pracoviště </t>
  </si>
  <si>
    <t xml:space="preserve">laboratorním systémem ISES </t>
  </si>
  <si>
    <t xml:space="preserve">Prosím doplňte si zvolené počty modulů a doplňků aj. - automaticky se spočítá celková cena  </t>
  </si>
  <si>
    <t>Systém ISES-WIN bez modulů</t>
  </si>
  <si>
    <t>ks</t>
  </si>
  <si>
    <t>Kč/ks</t>
  </si>
  <si>
    <t>Celkem</t>
  </si>
  <si>
    <t xml:space="preserve">Souprava ISES-WIN je novinkou roku 2017. Má vestavěný počítač s dotykovou barevnou obrazovkou. Souprava ISES-WIN je 12 bitová má 2 analogové vstupní kanály A/D kanály, 1 D/A výstupní kanál a 2 digitální vstupy/výstupy (např. pro ovládání relé aj.). Vzorkovací frekvence ISES-WIN je max. 100 kHz. Souprava ISES-WIN má 5 USB vstupů (USB 2,3), 1x HDMI vstup pro externí monitor, LAN, Wi-Fi, BT, audio, vstup pro mikro SD kartu až 64G, Win10/64 bit, 64G HDD, 4G RAM, procesor Intel Atom. V počítači máte samozřejmě program ISESWIN pro ovládání měřicí soupravy, ale v počítači můžete mít všechny ostatní programy Office, všechny další aplikace, které standardně používáte při výuce. Počítač je samozřejmě na Internetu. Vestavěný počítač lze snadno oddělit a používat samostatně. Bateriové napájení může provozovat ISES-WIN cca 1 hod. Samotný počítač asi 3 hod. Souprava ISES-WIN je vlastně jediný všeobsahující pomocník při výuce přírodních věd. </t>
  </si>
  <si>
    <t>bez DPH</t>
  </si>
  <si>
    <t>včetně DPH</t>
  </si>
  <si>
    <t>ISES-WIN bez modulů (2 analogové vstupy,  5 digitálních IN nebo OUT)</t>
  </si>
  <si>
    <t>Kč</t>
  </si>
  <si>
    <t>Software ISESWIN (pouze pro ISES-WIN, licence Win10 součástí modulu ISES-LAN)</t>
  </si>
  <si>
    <t>Celkem:</t>
  </si>
  <si>
    <t>Systém ISES-LAN bez modulů</t>
  </si>
  <si>
    <t>Novinka 2015, nepotřebuje počítač, jednodeskový počítač s Win10 uvnitř ISES-LAN, (možnost instalace Office aj. další programy pro fyziku), možno pracovat lokálně i vzdáleně, zapojuje se přímo do LAN zásuvky, resp. USB, resp. WiFi, při lokálním provozu stačí připojit monitor, klávesnici, myš, resp. dotykový display. 2 analogové vstupy, 5 digitálních IN/OUT</t>
  </si>
  <si>
    <t>ISES-LAN bez modulů (2 analogové vstupy,  5 digitálních IN nebo OUT)</t>
  </si>
  <si>
    <t>Software ISESWIN (pouze pro ISES-LAN, licence Win10 součástí modulu ISES-LAN)</t>
  </si>
  <si>
    <t>Systém ISES-PCI bez modulů</t>
  </si>
  <si>
    <t>(4+4 analogové vstupy, 1x analogový výstup)</t>
  </si>
  <si>
    <t>ISESPro-PCI bez modulů kompl.(panel ISES+ADDAPro-PCI) + software ISESWIN</t>
  </si>
  <si>
    <t xml:space="preserve">zvýhodněná cena včetně software </t>
  </si>
  <si>
    <t>ISESPro-PCI bez modulů kompl.(panel ISES+ADDAPro-PCI)</t>
  </si>
  <si>
    <t xml:space="preserve">                    pod 40.000,- Kč s DPH </t>
  </si>
  <si>
    <t>Software ISESWIN (pro Win2000-XP-Vista-Win7, Win10, 32/64 bit)</t>
  </si>
  <si>
    <t>Software ISESWIN  (pro Win2000-XP-Vista-Win7, Win10, 32/64 bit) upgrade</t>
  </si>
  <si>
    <t>Software ISESWIN (pro Win2000-XP-Vista_Win7,Win10, 32/64 bit) multi 5 a více</t>
  </si>
  <si>
    <t xml:space="preserve">cena při istalaci 5x a více !, </t>
  </si>
  <si>
    <t>samost. karta ADDAPro-PCI + měnič + kabel</t>
  </si>
  <si>
    <t>samostatný panel ISES PCI (pozn:stejný jako ISES Zákl.)</t>
  </si>
  <si>
    <t>Systém ISES-PROFESSIONAL-PCI bez modulů</t>
  </si>
  <si>
    <t>(4+2 analogové vstupy, 2 nezávislé analogové výstupy, 2 digitální výstupy)</t>
  </si>
  <si>
    <t>ISESPROFESSIONAL-PCI bez modulů kompl.(panel ISESPRO+ADDAPro-PCI) + software ISESWIN</t>
  </si>
  <si>
    <t>ISESPROFESSIONAL-PCI bez modulů kompl.(panel ISESPRO+ADDAPro-PCI)</t>
  </si>
  <si>
    <t xml:space="preserve">                     pod 40.000,- Kč s DPH</t>
  </si>
  <si>
    <t>Software ISESWIN(pro Win2000-XP-Vista-Win7, Win10, 32/64 bit)</t>
  </si>
  <si>
    <t>Software ISESWIN (pro Win2000-XP-Vista-Win7, Win10, 32/64 bit) upgrade</t>
  </si>
  <si>
    <t>samost. karta ADDAPROFESSIONAL-PCI + kabel</t>
  </si>
  <si>
    <t>samostatný panel ISES PROFESSIONAL- PCI</t>
  </si>
  <si>
    <t>Systém ISES-USB bez modulů</t>
  </si>
  <si>
    <t>(2 analogové vstupy)</t>
  </si>
  <si>
    <t>ISES-USB bez modulů kompl.(panel ISES USB, 2 analogové vstupy)</t>
  </si>
  <si>
    <t>Software ISESWIN (pouze pro ISES USB - Win2000-XP-Vista-Win7,8, Win10 64/32 bit)</t>
  </si>
  <si>
    <t>Systém ISES-USB-link bez modulů</t>
  </si>
  <si>
    <t>Novinka 2015  Jednovstupový USB modul pro moduly ISES, Vernier a PASCO</t>
  </si>
  <si>
    <t xml:space="preserve">ISES-USB-link bez modulů </t>
  </si>
  <si>
    <t>Software ISESWIN (pouze pro ISES-USB-link)</t>
  </si>
  <si>
    <t>Moluly ISES pro všechny varianty ISES</t>
  </si>
  <si>
    <t>Modul teploměr</t>
  </si>
  <si>
    <t>Modul voltmetr</t>
  </si>
  <si>
    <t>Modul ampérmetr</t>
  </si>
  <si>
    <t>Modul snímač polohy</t>
  </si>
  <si>
    <t>Modul optická závora - fotometr</t>
  </si>
  <si>
    <t>Modul siloměr</t>
  </si>
  <si>
    <t>Modul mikrofon</t>
  </si>
  <si>
    <t>Modul snímač tlaku</t>
  </si>
  <si>
    <t>Modul ultrazvukový sonar</t>
  </si>
  <si>
    <t>Modul ohmetr</t>
  </si>
  <si>
    <t>Modul měřič kapacit</t>
  </si>
  <si>
    <t>Modul měřič magnet. Indukce</t>
  </si>
  <si>
    <t>Modul akcelerometr +/- 5G, jednoosý</t>
  </si>
  <si>
    <t>Modul Geiger-Mullerův čítač pro ISES - novinka 2010</t>
  </si>
  <si>
    <t>Modul Geiger-Mullerův čítač pro USB (funguje i bez ISES, včetně SW pro vzdálelé snímání přes internet) - novinka 2010</t>
  </si>
  <si>
    <t>Modul detektor hladiny + sondy</t>
  </si>
  <si>
    <t>Modul proudový booster</t>
  </si>
  <si>
    <t>Modul reproduktor 4W</t>
  </si>
  <si>
    <t>Modul relé</t>
  </si>
  <si>
    <t>Modul snímač srdečního tepu</t>
  </si>
  <si>
    <t>Modul EKG (Elektrokardiograf) včetně samolepicích jednorázových elektrod (50ks)</t>
  </si>
  <si>
    <t>Modul EKG (Elektrokardiograf) včetně končetinových klipsových elektrod</t>
  </si>
  <si>
    <t>Modul galvanické oddělení pro biofyzikální  senzory EKG, pulzové vlny, aj.)</t>
  </si>
  <si>
    <t>Modul pH metr + elektroda</t>
  </si>
  <si>
    <t>Modul konduktometr + elektroda</t>
  </si>
  <si>
    <t>Modul redukce modulů Vernier  - na ISES, novinka 2011</t>
  </si>
  <si>
    <t>modul a nebo jenom kabel (?)</t>
  </si>
  <si>
    <t>USB Geiger-Mullerův čítač(funguje i bez ISES, včetně SW pro vzdálelé snímání přes internet) - novinka 2010</t>
  </si>
  <si>
    <t>Modul SPO2 a snímač srdečního tepu, novinka 2012</t>
  </si>
  <si>
    <t>Příručky ISES</t>
  </si>
  <si>
    <t>Experimenty z fyziky s ISES I</t>
  </si>
  <si>
    <t>Exper.z fyziky s ISES II</t>
  </si>
  <si>
    <t>Lab. úlohy I s ISES</t>
  </si>
  <si>
    <t>Lab. úlohy II s ISESem</t>
  </si>
  <si>
    <t>Exper. z chemie s ISES</t>
  </si>
  <si>
    <t>Experimenty z biologie, novinka 2012</t>
  </si>
  <si>
    <t>Software a hardware pro vzdálené experimenty</t>
  </si>
  <si>
    <t>Software ISES Remote Lab SDK (SW kit pro vzdálené experimenty)</t>
  </si>
  <si>
    <t>licence pro jeden vzdálený experiment, včetně naprogramování vaší vlastní aplikace!</t>
  </si>
  <si>
    <t>deska 16xrelé pro panel ISES-PCI,PRO,USB (pro ISES Remote Lab SDK nikoliv pro ISESWIN32i)</t>
  </si>
  <si>
    <t>USB-deska 8xrelé (pro ISES Remote Lab SDK nikoliv pro ISESWIN32i)</t>
  </si>
  <si>
    <t>WEB kamera pro vzdálené experimenty</t>
  </si>
  <si>
    <t>Laboratorní vybavení:</t>
  </si>
  <si>
    <t>Souprava Zákl. elektronických prvků (R,C,L,D,ZD,T,IO,aj.)</t>
  </si>
  <si>
    <t>Souprava pro řízení hladiny</t>
  </si>
  <si>
    <t>Souprava Padací trubice (pro volný pád a elmag. Indukci)</t>
  </si>
  <si>
    <t>Souprava pro biologické experimenty - spotřební lékařský materiál</t>
  </si>
  <si>
    <t>Diditální Unimetr (V,A,R,C,…)</t>
  </si>
  <si>
    <t>Nepájivé pole</t>
  </si>
  <si>
    <t>Symetrický zdroj 2x +/-0až40V/3A, 1x +5V/3A, napěťová reg. z ISES.</t>
  </si>
  <si>
    <t>Symetrický zdroj 2x +/- 0až20V/1A, napěťová reg. z ISES</t>
  </si>
  <si>
    <t>Univerzální zdroj vhodný pro napájení modulu BOOSTER, 2x 0až20V/1A, 1x 0až 6V/1A, novinka 2015</t>
  </si>
  <si>
    <t>Elektronické součástky(R,C,diody,tranzistory, IO: 365 ks součástek, 2x ogranizér)</t>
  </si>
  <si>
    <t>Spojovací vodiče sada 10 ks</t>
  </si>
  <si>
    <t>Další laboratorní vybavení, další služby</t>
  </si>
  <si>
    <t xml:space="preserve">Celková kalkulace: </t>
  </si>
  <si>
    <t>Celková cena bez DPH základ 21%:</t>
  </si>
  <si>
    <t>DPH 21 %:</t>
  </si>
  <si>
    <t>Celková cena za pracoviště včetně DPH:</t>
  </si>
  <si>
    <t>Celková cena vybavení pracoviště systémem ISES</t>
  </si>
  <si>
    <t xml:space="preserve"> včetně DPH:</t>
  </si>
  <si>
    <t>Pozn.:</t>
  </si>
  <si>
    <t>Výrobce, dodavatel:</t>
  </si>
  <si>
    <t>RNDr. František Lustig, PC-IN/OUT</t>
  </si>
  <si>
    <t>U Druhé Baterie 29</t>
  </si>
  <si>
    <t>Výroba učebních pomůcek</t>
  </si>
  <si>
    <t>162 00  Praha 6</t>
  </si>
  <si>
    <t>IČO:</t>
  </si>
  <si>
    <t>tel.: 602 858 056, 221 911 286</t>
  </si>
  <si>
    <t>DIČ:</t>
  </si>
  <si>
    <t>CZ530126261</t>
  </si>
  <si>
    <t>E-mail: Frantisek.Lustig@mff.cuni.cz</t>
  </si>
  <si>
    <t>při multilicenci á 2.000,-</t>
  </si>
  <si>
    <r>
      <t xml:space="preserve">USB moduly-přístroje </t>
    </r>
    <r>
      <rPr>
        <i/>
        <sz val="8"/>
        <rFont val="Arial CE"/>
        <family val="2"/>
      </rPr>
      <t>(fungují bez ISES)</t>
    </r>
  </si>
  <si>
    <t>Ceny jsou garantovány pro rok  2019</t>
  </si>
  <si>
    <t>Praha 1.1.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</si>
</sst>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_ ;\-#,##0.00\ "/>
    <numFmt numFmtId="166" formatCode="_-* #,##0.00\ _K_č_-;\-* #,##0.00\ _K_č_-;_-* \-??\ _K_č_-;_-@_-"/>
    <numFmt numFmtId="167" formatCode="_-* #,##0.00&quot; Kč&quot;_-;\-* #,##0.00&quot; Kč&quot;_-;_-* \-??&quot; Kč&quot;_-;_-@_-"/>
  </numFmts>
  <fonts count="6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0"/>
      <color indexed="10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10"/>
      <color indexed="57"/>
      <name val="Arial CE"/>
      <family val="2"/>
    </font>
    <font>
      <sz val="10"/>
      <color indexed="60"/>
      <name val="Arial CE"/>
      <family val="2"/>
    </font>
    <font>
      <b/>
      <sz val="10"/>
      <color indexed="60"/>
      <name val="Arial CE"/>
      <family val="2"/>
    </font>
    <font>
      <b/>
      <sz val="12"/>
      <color indexed="6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i/>
      <sz val="8"/>
      <name val="Arial CE"/>
      <family val="2"/>
    </font>
    <font>
      <sz val="8"/>
      <color indexed="60"/>
      <name val="Arial CE"/>
      <family val="2"/>
    </font>
    <font>
      <b/>
      <i/>
      <sz val="8"/>
      <color indexed="6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color indexed="57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i/>
      <sz val="11"/>
      <name val="Arial CE"/>
      <family val="2"/>
    </font>
    <font>
      <b/>
      <i/>
      <sz val="16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36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165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166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24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8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25" fillId="0" borderId="18" xfId="0" applyFont="1" applyBorder="1" applyAlignment="1">
      <alignment/>
    </xf>
    <xf numFmtId="165" fontId="16" fillId="0" borderId="1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20" fillId="0" borderId="18" xfId="0" applyFont="1" applyBorder="1" applyAlignment="1">
      <alignment/>
    </xf>
    <xf numFmtId="0" fontId="16" fillId="0" borderId="25" xfId="0" applyFont="1" applyBorder="1" applyAlignment="1">
      <alignment/>
    </xf>
    <xf numFmtId="9" fontId="16" fillId="0" borderId="18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6" fillId="0" borderId="28" xfId="0" applyFont="1" applyBorder="1" applyAlignment="1">
      <alignment/>
    </xf>
    <xf numFmtId="165" fontId="16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8" fillId="0" borderId="31" xfId="0" applyFont="1" applyBorder="1" applyAlignment="1">
      <alignment/>
    </xf>
    <xf numFmtId="165" fontId="26" fillId="0" borderId="31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0" fillId="0" borderId="0" xfId="0" applyBorder="1" applyAlignment="1">
      <alignment/>
    </xf>
    <xf numFmtId="167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7" fillId="0" borderId="20" xfId="0" applyFont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8.625" style="0" customWidth="1"/>
    <col min="2" max="2" width="10.00390625" style="0" customWidth="1"/>
    <col min="3" max="3" width="52.25390625" style="0" customWidth="1"/>
    <col min="4" max="4" width="3.875" style="0" customWidth="1"/>
    <col min="5" max="5" width="10.75390625" style="0" customWidth="1"/>
    <col min="6" max="6" width="9.75390625" style="0" customWidth="1"/>
    <col min="7" max="7" width="11.875" style="0" customWidth="1"/>
    <col min="8" max="8" width="4.25390625" style="0" customWidth="1"/>
    <col min="9" max="9" width="25.625" style="0" customWidth="1"/>
    <col min="10" max="10" width="18.25390625" style="0" customWidth="1"/>
    <col min="13" max="13" width="12.375" style="0" customWidth="1"/>
  </cols>
  <sheetData>
    <row r="1" spans="1:6" ht="12.75">
      <c r="A1" s="1" t="s">
        <v>0</v>
      </c>
      <c r="B1" s="1"/>
      <c r="C1" s="1"/>
      <c r="D1" s="1"/>
      <c r="E1" s="2"/>
      <c r="F1" s="1" t="s">
        <v>129</v>
      </c>
    </row>
    <row r="2" spans="1:7" ht="12.75">
      <c r="A2" s="3"/>
      <c r="B2" s="1"/>
      <c r="C2" s="1"/>
      <c r="D2" s="1"/>
      <c r="E2" s="2"/>
      <c r="F2" s="2"/>
      <c r="G2" s="1"/>
    </row>
    <row r="3" spans="1:7" ht="12.75">
      <c r="A3" s="4" t="s">
        <v>1</v>
      </c>
      <c r="B3" s="1"/>
      <c r="C3" s="1"/>
      <c r="D3" s="1"/>
      <c r="E3" s="2"/>
      <c r="F3" s="2"/>
      <c r="G3" s="2"/>
    </row>
    <row r="4" spans="2:7" s="4" customFormat="1" ht="12.75" customHeight="1">
      <c r="B4" s="4" t="s">
        <v>2</v>
      </c>
      <c r="D4" s="5"/>
      <c r="E4" s="6"/>
      <c r="F4" s="6"/>
      <c r="G4" s="6"/>
    </row>
    <row r="5" spans="1:10" ht="12.75" customHeight="1">
      <c r="A5" s="7" t="s">
        <v>3</v>
      </c>
      <c r="B5" s="7"/>
      <c r="C5" s="7"/>
      <c r="D5" s="8"/>
      <c r="E5" s="6"/>
      <c r="F5" s="2"/>
      <c r="G5" s="2"/>
      <c r="H5" s="9"/>
      <c r="I5" s="9"/>
      <c r="J5" s="9"/>
    </row>
    <row r="6" spans="1:10" ht="12.75" customHeight="1">
      <c r="A6" s="10" t="s">
        <v>4</v>
      </c>
      <c r="B6" s="10"/>
      <c r="C6" s="10"/>
      <c r="D6" s="8"/>
      <c r="E6" s="6"/>
      <c r="F6" s="2"/>
      <c r="G6" s="2"/>
      <c r="H6" s="9"/>
      <c r="I6" s="9"/>
      <c r="J6" s="9"/>
    </row>
    <row r="7" spans="1:10" s="11" customFormat="1" ht="12.75" customHeight="1">
      <c r="A7" s="11" t="s">
        <v>5</v>
      </c>
      <c r="D7" s="12"/>
      <c r="E7" s="13"/>
      <c r="F7" s="13"/>
      <c r="G7" s="13"/>
      <c r="H7" s="14"/>
      <c r="I7" s="14"/>
      <c r="J7" s="14"/>
    </row>
    <row r="8" spans="1:8" ht="18">
      <c r="A8" s="15" t="s">
        <v>6</v>
      </c>
      <c r="B8" s="16"/>
      <c r="C8" s="16"/>
      <c r="D8" s="16"/>
      <c r="E8" s="16"/>
      <c r="F8" s="16"/>
      <c r="G8" s="16"/>
      <c r="H8" s="16"/>
    </row>
    <row r="9" spans="1:2" ht="18">
      <c r="A9" s="9"/>
      <c r="B9" s="15" t="s">
        <v>7</v>
      </c>
    </row>
    <row r="10" spans="1:15" ht="15">
      <c r="A10" s="8" t="s">
        <v>8</v>
      </c>
      <c r="K10" s="17"/>
      <c r="L10" s="17"/>
      <c r="M10" s="17"/>
      <c r="N10" s="17"/>
      <c r="O10" s="17"/>
    </row>
    <row r="11" spans="1:15" ht="15">
      <c r="A11" s="8"/>
      <c r="K11" s="17"/>
      <c r="L11" s="17"/>
      <c r="M11" s="17"/>
      <c r="N11" s="17"/>
      <c r="O11" s="17"/>
    </row>
    <row r="12" spans="1:15" ht="14.25" customHeight="1">
      <c r="A12" s="18" t="s">
        <v>9</v>
      </c>
      <c r="B12" s="19"/>
      <c r="C12" s="20"/>
      <c r="D12" s="21" t="s">
        <v>10</v>
      </c>
      <c r="E12" s="22" t="s">
        <v>11</v>
      </c>
      <c r="F12" s="22" t="s">
        <v>12</v>
      </c>
      <c r="G12" s="22" t="s">
        <v>12</v>
      </c>
      <c r="H12" s="23"/>
      <c r="K12" s="17"/>
      <c r="L12" s="17"/>
      <c r="M12" s="17"/>
      <c r="N12" s="17"/>
      <c r="O12" s="17"/>
    </row>
    <row r="13" spans="1:15" ht="120" customHeight="1">
      <c r="A13" s="106" t="s">
        <v>13</v>
      </c>
      <c r="B13" s="106"/>
      <c r="C13" s="106"/>
      <c r="D13" s="24" t="s">
        <v>10</v>
      </c>
      <c r="E13" s="24" t="s">
        <v>14</v>
      </c>
      <c r="F13" s="24" t="s">
        <v>14</v>
      </c>
      <c r="G13" s="24" t="s">
        <v>15</v>
      </c>
      <c r="H13" s="25"/>
      <c r="K13" s="17"/>
      <c r="L13" s="17"/>
      <c r="M13" s="17"/>
      <c r="N13" s="17"/>
      <c r="O13" s="17"/>
    </row>
    <row r="14" spans="1:15" ht="15">
      <c r="A14" s="26" t="s">
        <v>16</v>
      </c>
      <c r="B14" s="27"/>
      <c r="C14" s="27"/>
      <c r="D14" s="27">
        <v>0</v>
      </c>
      <c r="E14" s="27">
        <v>17500</v>
      </c>
      <c r="F14" s="27">
        <f>D14*E14</f>
        <v>0</v>
      </c>
      <c r="G14" s="27">
        <f>D14*E14*1.21</f>
        <v>0</v>
      </c>
      <c r="H14" s="28" t="s">
        <v>17</v>
      </c>
      <c r="K14" s="17"/>
      <c r="L14" s="17"/>
      <c r="M14" s="17"/>
      <c r="N14" s="17"/>
      <c r="O14" s="17"/>
    </row>
    <row r="15" spans="1:15" ht="15">
      <c r="A15" s="29" t="s">
        <v>18</v>
      </c>
      <c r="B15" s="30"/>
      <c r="C15" s="30"/>
      <c r="D15" s="30">
        <v>0</v>
      </c>
      <c r="E15" s="30">
        <v>3000</v>
      </c>
      <c r="F15" s="30">
        <f>D15*E15</f>
        <v>0</v>
      </c>
      <c r="G15" s="30">
        <f>D15*E15*1.21</f>
        <v>0</v>
      </c>
      <c r="H15" s="31" t="s">
        <v>17</v>
      </c>
      <c r="K15" s="17"/>
      <c r="L15" s="17"/>
      <c r="M15" s="17"/>
      <c r="N15" s="17"/>
      <c r="O15" s="17"/>
    </row>
    <row r="16" spans="1:15" ht="15">
      <c r="A16" s="32" t="s">
        <v>19</v>
      </c>
      <c r="B16" s="33"/>
      <c r="C16" s="33"/>
      <c r="D16" s="33"/>
      <c r="E16" s="34">
        <f>SUMPRODUCT(D14:D15,E14:E15)</f>
        <v>0</v>
      </c>
      <c r="F16" s="34">
        <f>SUM(F14:F15)</f>
        <v>0</v>
      </c>
      <c r="G16" s="34">
        <f>SUM(G14:G15)</f>
        <v>0</v>
      </c>
      <c r="H16" s="35" t="s">
        <v>17</v>
      </c>
      <c r="K16" s="17"/>
      <c r="L16" s="17"/>
      <c r="M16" s="17"/>
      <c r="N16" s="17"/>
      <c r="O16" s="17"/>
    </row>
    <row r="17" spans="1:15" ht="15">
      <c r="A17" s="8"/>
      <c r="K17" s="17"/>
      <c r="L17" s="17"/>
      <c r="M17" s="17"/>
      <c r="N17" s="17"/>
      <c r="O17" s="17"/>
    </row>
    <row r="18" spans="1:15" ht="15">
      <c r="A18" s="18" t="s">
        <v>20</v>
      </c>
      <c r="B18" s="19"/>
      <c r="C18" s="20"/>
      <c r="D18" s="21" t="s">
        <v>10</v>
      </c>
      <c r="E18" s="22" t="s">
        <v>11</v>
      </c>
      <c r="F18" s="22" t="s">
        <v>12</v>
      </c>
      <c r="G18" s="22" t="s">
        <v>12</v>
      </c>
      <c r="H18" s="23"/>
      <c r="K18" s="17"/>
      <c r="L18" s="17"/>
      <c r="M18" s="17"/>
      <c r="N18" s="17"/>
      <c r="O18" s="17"/>
    </row>
    <row r="19" spans="1:15" ht="47.25" customHeight="1">
      <c r="A19" s="106" t="s">
        <v>21</v>
      </c>
      <c r="B19" s="106"/>
      <c r="C19" s="106"/>
      <c r="D19" s="24" t="s">
        <v>10</v>
      </c>
      <c r="E19" s="24" t="s">
        <v>14</v>
      </c>
      <c r="F19" s="24" t="s">
        <v>14</v>
      </c>
      <c r="G19" s="24" t="s">
        <v>15</v>
      </c>
      <c r="H19" s="25"/>
      <c r="K19" s="17"/>
      <c r="L19" s="17"/>
      <c r="M19" s="17"/>
      <c r="N19" s="17"/>
      <c r="O19" s="17"/>
    </row>
    <row r="20" spans="1:15" ht="15">
      <c r="A20" s="26" t="s">
        <v>22</v>
      </c>
      <c r="B20" s="27"/>
      <c r="C20" s="27"/>
      <c r="D20" s="27">
        <v>0</v>
      </c>
      <c r="E20" s="27">
        <v>16500</v>
      </c>
      <c r="F20" s="27">
        <f>D20*E20</f>
        <v>0</v>
      </c>
      <c r="G20" s="27">
        <f>D20*E20*1.21</f>
        <v>0</v>
      </c>
      <c r="H20" s="28" t="s">
        <v>17</v>
      </c>
      <c r="K20" s="17"/>
      <c r="L20" s="17"/>
      <c r="M20" s="17"/>
      <c r="N20" s="17"/>
      <c r="O20" s="17"/>
    </row>
    <row r="21" spans="1:8" s="36" customFormat="1" ht="12.75">
      <c r="A21" s="29" t="s">
        <v>23</v>
      </c>
      <c r="B21" s="30"/>
      <c r="C21" s="30"/>
      <c r="D21" s="30">
        <v>0</v>
      </c>
      <c r="E21" s="30">
        <v>3000</v>
      </c>
      <c r="F21" s="30">
        <f>D21*E21</f>
        <v>0</v>
      </c>
      <c r="G21" s="30">
        <f>D21*E21*1.21</f>
        <v>0</v>
      </c>
      <c r="H21" s="31" t="s">
        <v>17</v>
      </c>
    </row>
    <row r="22" spans="1:8" s="36" customFormat="1" ht="12.75">
      <c r="A22" s="32" t="s">
        <v>19</v>
      </c>
      <c r="B22" s="33"/>
      <c r="C22" s="33"/>
      <c r="D22" s="33"/>
      <c r="E22" s="34">
        <f>SUMPRODUCT(D20:D21,E20:E21)</f>
        <v>0</v>
      </c>
      <c r="F22" s="34">
        <f>SUM(F20:F21)</f>
        <v>0</v>
      </c>
      <c r="G22" s="34">
        <f>SUM(G20:G21)</f>
        <v>0</v>
      </c>
      <c r="H22" s="35" t="s">
        <v>17</v>
      </c>
    </row>
    <row r="23" spans="1:6" s="36" customFormat="1" ht="15">
      <c r="A23" s="17"/>
      <c r="C23" s="17"/>
      <c r="D23" s="17"/>
      <c r="E23" s="17"/>
      <c r="F23" s="17"/>
    </row>
    <row r="24" spans="1:21" s="36" customFormat="1" ht="12.75">
      <c r="A24" s="18" t="s">
        <v>24</v>
      </c>
      <c r="B24" s="37"/>
      <c r="C24" s="21"/>
      <c r="D24" s="21"/>
      <c r="E24" s="22" t="s">
        <v>11</v>
      </c>
      <c r="F24" s="22" t="s">
        <v>12</v>
      </c>
      <c r="G24" s="22" t="s">
        <v>12</v>
      </c>
      <c r="H24" s="2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2.75">
      <c r="A25" s="39" t="s">
        <v>25</v>
      </c>
      <c r="B25" s="40"/>
      <c r="C25" s="40"/>
      <c r="D25" s="24" t="s">
        <v>10</v>
      </c>
      <c r="E25" s="24" t="s">
        <v>14</v>
      </c>
      <c r="F25" s="24" t="s">
        <v>14</v>
      </c>
      <c r="G25" s="24" t="s">
        <v>15</v>
      </c>
      <c r="H25" s="25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2.75">
      <c r="A26" s="26" t="s">
        <v>26</v>
      </c>
      <c r="B26" s="27"/>
      <c r="C26" s="27"/>
      <c r="D26" s="27">
        <v>0</v>
      </c>
      <c r="E26" s="27">
        <v>33000</v>
      </c>
      <c r="F26" s="27">
        <f aca="true" t="shared" si="0" ref="F26:F32">D26*E26</f>
        <v>0</v>
      </c>
      <c r="G26" s="27">
        <f>D26*E26*1.21</f>
        <v>0</v>
      </c>
      <c r="H26" s="28" t="s">
        <v>17</v>
      </c>
      <c r="I26" s="38" t="s">
        <v>27</v>
      </c>
      <c r="J26" s="41"/>
      <c r="K26" s="41"/>
      <c r="L26" s="41"/>
      <c r="M26" s="41"/>
      <c r="N26" s="41"/>
      <c r="O26" s="41"/>
      <c r="P26" s="38"/>
      <c r="Q26" s="38"/>
      <c r="R26" s="38"/>
      <c r="S26" s="38"/>
      <c r="T26" s="38"/>
      <c r="U26" s="38"/>
    </row>
    <row r="27" spans="1:21" ht="12.75">
      <c r="A27" s="29" t="s">
        <v>28</v>
      </c>
      <c r="B27" s="30"/>
      <c r="C27" s="30"/>
      <c r="D27" s="30">
        <v>0</v>
      </c>
      <c r="E27" s="30">
        <v>25600</v>
      </c>
      <c r="F27" s="30">
        <f t="shared" si="0"/>
        <v>0</v>
      </c>
      <c r="G27" s="30">
        <f aca="true" t="shared" si="1" ref="G27:G33">D27*E27*1.21</f>
        <v>0</v>
      </c>
      <c r="H27" s="31" t="s">
        <v>17</v>
      </c>
      <c r="I27" s="38" t="s">
        <v>29</v>
      </c>
      <c r="J27" s="38"/>
      <c r="K27" s="41"/>
      <c r="L27" s="41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2.75">
      <c r="A28" s="29" t="s">
        <v>30</v>
      </c>
      <c r="B28" s="30"/>
      <c r="C28" s="30"/>
      <c r="D28" s="30">
        <v>0</v>
      </c>
      <c r="E28" s="30">
        <v>5000</v>
      </c>
      <c r="F28" s="30">
        <f t="shared" si="0"/>
        <v>0</v>
      </c>
      <c r="G28" s="30">
        <f t="shared" si="1"/>
        <v>0</v>
      </c>
      <c r="H28" s="31" t="s">
        <v>17</v>
      </c>
      <c r="I28" s="41"/>
      <c r="J28" s="38"/>
      <c r="K28" s="41"/>
      <c r="L28" s="41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2.75">
      <c r="A29" s="29" t="s">
        <v>31</v>
      </c>
      <c r="B29" s="30"/>
      <c r="C29" s="30"/>
      <c r="D29" s="30">
        <v>0</v>
      </c>
      <c r="E29" s="30">
        <v>3000</v>
      </c>
      <c r="F29" s="30">
        <f t="shared" si="0"/>
        <v>0</v>
      </c>
      <c r="G29" s="30">
        <f t="shared" si="1"/>
        <v>0</v>
      </c>
      <c r="H29" s="31" t="s">
        <v>17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2.75">
      <c r="A30" s="29" t="s">
        <v>32</v>
      </c>
      <c r="B30" s="30"/>
      <c r="C30" s="30"/>
      <c r="D30" s="30">
        <v>0</v>
      </c>
      <c r="E30" s="30">
        <v>2000</v>
      </c>
      <c r="F30" s="30">
        <f t="shared" si="0"/>
        <v>0</v>
      </c>
      <c r="G30" s="30">
        <f t="shared" si="1"/>
        <v>0</v>
      </c>
      <c r="H30" s="31" t="s">
        <v>17</v>
      </c>
      <c r="I30" s="38" t="s">
        <v>33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2.75">
      <c r="A31" s="29" t="s">
        <v>34</v>
      </c>
      <c r="B31" s="30"/>
      <c r="C31" s="30"/>
      <c r="D31" s="30">
        <v>0</v>
      </c>
      <c r="E31" s="30">
        <v>14850</v>
      </c>
      <c r="F31" s="30">
        <f t="shared" si="0"/>
        <v>0</v>
      </c>
      <c r="G31" s="30">
        <f t="shared" si="1"/>
        <v>0</v>
      </c>
      <c r="H31" s="31" t="s">
        <v>17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2.75">
      <c r="A32" s="29" t="s">
        <v>35</v>
      </c>
      <c r="B32" s="30"/>
      <c r="C32" s="30"/>
      <c r="D32" s="30">
        <v>0</v>
      </c>
      <c r="E32" s="30">
        <v>11750</v>
      </c>
      <c r="F32" s="30">
        <f t="shared" si="0"/>
        <v>0</v>
      </c>
      <c r="G32" s="30">
        <f t="shared" si="1"/>
        <v>0</v>
      </c>
      <c r="H32" s="31" t="s">
        <v>17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s="36" customFormat="1" ht="12.75">
      <c r="A33" s="29"/>
      <c r="B33" s="38"/>
      <c r="C33" s="38"/>
      <c r="D33" s="38"/>
      <c r="E33" s="38"/>
      <c r="F33" s="38"/>
      <c r="G33" s="30">
        <f t="shared" si="1"/>
        <v>0</v>
      </c>
      <c r="H33" s="31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s="36" customFormat="1" ht="12.75">
      <c r="A34" s="32" t="s">
        <v>19</v>
      </c>
      <c r="B34" s="33"/>
      <c r="C34" s="33"/>
      <c r="D34" s="33"/>
      <c r="E34" s="34">
        <f>SUMPRODUCT(D26:D33,E26:E33)</f>
        <v>0</v>
      </c>
      <c r="F34" s="34">
        <f>SUM(F26:F33)</f>
        <v>0</v>
      </c>
      <c r="G34" s="34">
        <f>SUM(G26:G33)</f>
        <v>0</v>
      </c>
      <c r="H34" s="35" t="s">
        <v>17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s="36" customFormat="1" ht="12.75">
      <c r="A35" s="42"/>
      <c r="B35" s="42"/>
      <c r="C35" s="42"/>
      <c r="D35" s="42"/>
      <c r="E35" s="43"/>
      <c r="F35" s="43"/>
      <c r="G35" s="43"/>
      <c r="H35" s="4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s="36" customFormat="1" ht="12.75">
      <c r="A36" s="18" t="s">
        <v>36</v>
      </c>
      <c r="B36" s="37"/>
      <c r="C36" s="21"/>
      <c r="D36" s="21"/>
      <c r="E36" s="22" t="s">
        <v>11</v>
      </c>
      <c r="F36" s="22" t="s">
        <v>12</v>
      </c>
      <c r="G36" s="22" t="s">
        <v>12</v>
      </c>
      <c r="H36" s="23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s="36" customFormat="1" ht="12.75">
      <c r="A37" s="39" t="s">
        <v>37</v>
      </c>
      <c r="B37" s="40"/>
      <c r="C37" s="40"/>
      <c r="D37" s="24" t="s">
        <v>10</v>
      </c>
      <c r="E37" s="24" t="s">
        <v>14</v>
      </c>
      <c r="F37" s="24" t="s">
        <v>14</v>
      </c>
      <c r="G37" s="24" t="s">
        <v>15</v>
      </c>
      <c r="H37" s="25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s="36" customFormat="1" ht="12.75">
      <c r="A38" s="26" t="s">
        <v>38</v>
      </c>
      <c r="B38" s="27"/>
      <c r="C38" s="27"/>
      <c r="D38" s="27">
        <v>0</v>
      </c>
      <c r="E38" s="27">
        <v>34000</v>
      </c>
      <c r="F38" s="27">
        <f>D38*E38</f>
        <v>0</v>
      </c>
      <c r="G38" s="27">
        <f aca="true" t="shared" si="2" ref="G38:G44">D38*E38*1.21</f>
        <v>0</v>
      </c>
      <c r="H38" s="28" t="s">
        <v>17</v>
      </c>
      <c r="I38" s="38" t="s">
        <v>27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36" customFormat="1" ht="12.75">
      <c r="A39" s="29" t="s">
        <v>39</v>
      </c>
      <c r="B39" s="30"/>
      <c r="C39" s="30"/>
      <c r="D39" s="30">
        <v>0</v>
      </c>
      <c r="E39" s="30">
        <v>26600</v>
      </c>
      <c r="F39" s="30">
        <f aca="true" t="shared" si="3" ref="F39:F44">D39*E39</f>
        <v>0</v>
      </c>
      <c r="G39" s="30">
        <f t="shared" si="2"/>
        <v>0</v>
      </c>
      <c r="H39" s="31" t="s">
        <v>17</v>
      </c>
      <c r="I39" s="38" t="s">
        <v>40</v>
      </c>
      <c r="J39" s="38"/>
      <c r="K39" s="41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s="36" customFormat="1" ht="12.75">
      <c r="A40" s="29" t="s">
        <v>41</v>
      </c>
      <c r="B40" s="30"/>
      <c r="C40" s="30"/>
      <c r="D40" s="30">
        <v>0</v>
      </c>
      <c r="E40" s="30">
        <v>5000</v>
      </c>
      <c r="F40" s="30">
        <f t="shared" si="3"/>
        <v>0</v>
      </c>
      <c r="G40" s="30">
        <f t="shared" si="2"/>
        <v>0</v>
      </c>
      <c r="H40" s="31" t="s">
        <v>17</v>
      </c>
      <c r="I40" s="41"/>
      <c r="J40" s="38"/>
      <c r="K40" s="41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s="36" customFormat="1" ht="12.75">
      <c r="A41" s="29" t="s">
        <v>42</v>
      </c>
      <c r="B41" s="30"/>
      <c r="C41" s="30"/>
      <c r="D41" s="30">
        <v>0</v>
      </c>
      <c r="E41" s="30">
        <v>3000</v>
      </c>
      <c r="F41" s="30">
        <f t="shared" si="3"/>
        <v>0</v>
      </c>
      <c r="G41" s="30">
        <f t="shared" si="2"/>
        <v>0</v>
      </c>
      <c r="H41" s="31" t="s">
        <v>17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ht="12.75">
      <c r="A42" s="29" t="s">
        <v>32</v>
      </c>
      <c r="B42" s="30"/>
      <c r="C42" s="30"/>
      <c r="D42" s="30">
        <v>0</v>
      </c>
      <c r="E42" s="30">
        <v>2000</v>
      </c>
      <c r="F42" s="30">
        <f t="shared" si="3"/>
        <v>0</v>
      </c>
      <c r="G42" s="30">
        <f t="shared" si="2"/>
        <v>0</v>
      </c>
      <c r="H42" s="31" t="s">
        <v>17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ht="12.75">
      <c r="A43" s="29" t="s">
        <v>43</v>
      </c>
      <c r="B43" s="30"/>
      <c r="C43" s="30"/>
      <c r="D43" s="30">
        <v>0</v>
      </c>
      <c r="E43" s="30">
        <v>14850</v>
      </c>
      <c r="F43" s="30">
        <f t="shared" si="3"/>
        <v>0</v>
      </c>
      <c r="G43" s="30">
        <f t="shared" si="2"/>
        <v>0</v>
      </c>
      <c r="H43" s="31" t="s">
        <v>17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2.75">
      <c r="A44" s="29" t="s">
        <v>44</v>
      </c>
      <c r="B44" s="30"/>
      <c r="C44" s="30"/>
      <c r="D44" s="30">
        <v>0</v>
      </c>
      <c r="E44" s="30">
        <v>12750</v>
      </c>
      <c r="F44" s="30">
        <f t="shared" si="3"/>
        <v>0</v>
      </c>
      <c r="G44" s="30">
        <f t="shared" si="2"/>
        <v>0</v>
      </c>
      <c r="H44" s="31" t="s">
        <v>17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ht="12.75">
      <c r="A45" s="32" t="s">
        <v>19</v>
      </c>
      <c r="B45" s="33"/>
      <c r="C45" s="33"/>
      <c r="D45" s="33"/>
      <c r="E45" s="34">
        <f>SUMPRODUCT(D38:D44,E38:E44)</f>
        <v>0</v>
      </c>
      <c r="F45" s="34">
        <f>SUM(F38:F44)</f>
        <v>0</v>
      </c>
      <c r="G45" s="34">
        <f>SUM(G38:G44)</f>
        <v>0</v>
      </c>
      <c r="H45" s="35" t="s">
        <v>17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ht="12.75">
      <c r="A46" s="44"/>
      <c r="B46" s="42"/>
      <c r="C46" s="42"/>
      <c r="D46" s="42"/>
      <c r="E46" s="43"/>
      <c r="F46" s="43"/>
      <c r="G46" s="43"/>
      <c r="H46" s="45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ht="12.75">
      <c r="A47" s="18" t="s">
        <v>45</v>
      </c>
      <c r="B47" s="37"/>
      <c r="C47" s="21"/>
      <c r="D47" s="21"/>
      <c r="E47" s="22" t="s">
        <v>11</v>
      </c>
      <c r="F47" s="22" t="s">
        <v>12</v>
      </c>
      <c r="G47" s="22" t="s">
        <v>12</v>
      </c>
      <c r="H47" s="23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ht="12.75">
      <c r="A48" s="39" t="s">
        <v>46</v>
      </c>
      <c r="B48" s="40"/>
      <c r="C48" s="40"/>
      <c r="D48" s="24" t="s">
        <v>10</v>
      </c>
      <c r="E48" s="24" t="s">
        <v>14</v>
      </c>
      <c r="F48" s="24" t="s">
        <v>14</v>
      </c>
      <c r="G48" s="24" t="s">
        <v>15</v>
      </c>
      <c r="H48" s="25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ht="12.75">
      <c r="A49" s="26" t="s">
        <v>47</v>
      </c>
      <c r="B49" s="27"/>
      <c r="C49" s="27"/>
      <c r="D49" s="27">
        <v>0</v>
      </c>
      <c r="E49" s="27">
        <v>11500</v>
      </c>
      <c r="F49" s="27">
        <f>D49*E49</f>
        <v>0</v>
      </c>
      <c r="G49" s="27">
        <f>D49*E49*1.21</f>
        <v>0</v>
      </c>
      <c r="H49" s="28" t="s">
        <v>17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ht="12.75">
      <c r="A50" s="29" t="s">
        <v>48</v>
      </c>
      <c r="B50" s="30"/>
      <c r="C50" s="30"/>
      <c r="D50" s="30">
        <v>0</v>
      </c>
      <c r="E50" s="30">
        <v>3000</v>
      </c>
      <c r="F50" s="30">
        <f>D50*E50</f>
        <v>0</v>
      </c>
      <c r="G50" s="30">
        <f>D50*E50*1.21</f>
        <v>0</v>
      </c>
      <c r="H50" s="31" t="s">
        <v>17</v>
      </c>
      <c r="I50" s="38" t="s">
        <v>126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2.75">
      <c r="A51" s="32" t="s">
        <v>19</v>
      </c>
      <c r="B51" s="33"/>
      <c r="C51" s="33"/>
      <c r="D51" s="33"/>
      <c r="E51" s="34">
        <f>SUMPRODUCT(D49:D50,E49:E50)</f>
        <v>0</v>
      </c>
      <c r="F51" s="34">
        <f>SUM(F49:F50)</f>
        <v>0</v>
      </c>
      <c r="G51" s="34">
        <f>SUM(G49:G50)</f>
        <v>0</v>
      </c>
      <c r="H51" s="35" t="s">
        <v>17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2.75">
      <c r="A52" s="44"/>
      <c r="B52" s="42"/>
      <c r="C52" s="42"/>
      <c r="D52" s="42"/>
      <c r="E52" s="43"/>
      <c r="F52" s="43"/>
      <c r="G52" s="43"/>
      <c r="H52" s="45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.75">
      <c r="A53" s="18" t="s">
        <v>49</v>
      </c>
      <c r="B53" s="19"/>
      <c r="C53" s="20"/>
      <c r="D53" s="21"/>
      <c r="E53" s="22" t="s">
        <v>11</v>
      </c>
      <c r="F53" s="22" t="s">
        <v>12</v>
      </c>
      <c r="G53" s="22" t="s">
        <v>12</v>
      </c>
      <c r="H53" s="23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2.75">
      <c r="A54" s="46" t="s">
        <v>50</v>
      </c>
      <c r="B54" s="40"/>
      <c r="C54" s="40"/>
      <c r="D54" s="24" t="s">
        <v>10</v>
      </c>
      <c r="E54" s="24" t="s">
        <v>14</v>
      </c>
      <c r="F54" s="24" t="s">
        <v>14</v>
      </c>
      <c r="G54" s="24" t="s">
        <v>15</v>
      </c>
      <c r="H54" s="25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.75">
      <c r="A55" s="26" t="s">
        <v>51</v>
      </c>
      <c r="B55" s="27"/>
      <c r="C55" s="27"/>
      <c r="D55" s="27">
        <v>0</v>
      </c>
      <c r="E55" s="27">
        <v>5000</v>
      </c>
      <c r="F55" s="27">
        <f>D55*E55</f>
        <v>0</v>
      </c>
      <c r="G55" s="27">
        <f>D55*E55*1.21</f>
        <v>0</v>
      </c>
      <c r="H55" s="28" t="s">
        <v>17</v>
      </c>
      <c r="I55" s="4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.75">
      <c r="A56" s="29" t="s">
        <v>52</v>
      </c>
      <c r="B56" s="30"/>
      <c r="C56" s="30"/>
      <c r="D56" s="30">
        <v>0</v>
      </c>
      <c r="E56" s="30">
        <v>2000</v>
      </c>
      <c r="F56" s="30">
        <f>D56*E56</f>
        <v>0</v>
      </c>
      <c r="G56" s="30">
        <f>D56*E56*1.21</f>
        <v>0</v>
      </c>
      <c r="H56" s="31" t="s">
        <v>17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2" t="s">
        <v>19</v>
      </c>
      <c r="B57" s="33"/>
      <c r="C57" s="33"/>
      <c r="D57" s="33"/>
      <c r="E57" s="34">
        <f>SUMPRODUCT(D55:D56,E55:E56)</f>
        <v>0</v>
      </c>
      <c r="F57" s="34">
        <f>SUM(F55:F56)</f>
        <v>0</v>
      </c>
      <c r="G57" s="34">
        <f>SUM(G55:G56)</f>
        <v>0</v>
      </c>
      <c r="H57" s="35" t="s">
        <v>17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29"/>
      <c r="B58" s="30"/>
      <c r="C58" s="30"/>
      <c r="D58" s="30"/>
      <c r="E58" s="30"/>
      <c r="F58" s="30"/>
      <c r="G58" s="30"/>
      <c r="H58" s="31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2.75">
      <c r="A59" s="44" t="s">
        <v>53</v>
      </c>
      <c r="B59" s="40"/>
      <c r="C59" s="40"/>
      <c r="D59" s="24" t="s">
        <v>10</v>
      </c>
      <c r="E59" s="24" t="s">
        <v>14</v>
      </c>
      <c r="F59" s="24" t="s">
        <v>14</v>
      </c>
      <c r="G59" s="24" t="s">
        <v>15</v>
      </c>
      <c r="H59" s="25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2.75">
      <c r="A60" s="48" t="s">
        <v>54</v>
      </c>
      <c r="B60" s="49"/>
      <c r="C60" s="50"/>
      <c r="D60" s="49">
        <v>0</v>
      </c>
      <c r="E60" s="49">
        <v>2080</v>
      </c>
      <c r="F60" s="49">
        <f>D60*E60</f>
        <v>0</v>
      </c>
      <c r="G60" s="27">
        <f aca="true" t="shared" si="4" ref="G60:G85">D60*E60*1.21</f>
        <v>0</v>
      </c>
      <c r="H60" s="51" t="s">
        <v>17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4.25" customHeight="1">
      <c r="A61" s="26" t="s">
        <v>55</v>
      </c>
      <c r="B61" s="27"/>
      <c r="C61" s="27"/>
      <c r="D61" s="27">
        <v>0</v>
      </c>
      <c r="E61" s="27">
        <v>2080</v>
      </c>
      <c r="F61" s="27">
        <f aca="true" t="shared" si="5" ref="F61:F83">D61*E61</f>
        <v>0</v>
      </c>
      <c r="G61" s="27">
        <f t="shared" si="4"/>
        <v>0</v>
      </c>
      <c r="H61" s="28" t="s">
        <v>17</v>
      </c>
      <c r="I61" s="38"/>
      <c r="J61" s="38"/>
      <c r="K61" s="52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4.25" customHeight="1">
      <c r="A62" s="26" t="s">
        <v>56</v>
      </c>
      <c r="B62" s="27"/>
      <c r="C62" s="27"/>
      <c r="D62" s="27">
        <v>0</v>
      </c>
      <c r="E62" s="27">
        <v>2080</v>
      </c>
      <c r="F62" s="27">
        <f t="shared" si="5"/>
        <v>0</v>
      </c>
      <c r="G62" s="27">
        <f t="shared" si="4"/>
        <v>0</v>
      </c>
      <c r="H62" s="28" t="s">
        <v>17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4.25" customHeight="1">
      <c r="A63" s="26" t="s">
        <v>57</v>
      </c>
      <c r="B63" s="27"/>
      <c r="C63" s="27"/>
      <c r="D63" s="27">
        <v>0</v>
      </c>
      <c r="E63" s="27">
        <v>2080</v>
      </c>
      <c r="F63" s="27">
        <f t="shared" si="5"/>
        <v>0</v>
      </c>
      <c r="G63" s="27">
        <f t="shared" si="4"/>
        <v>0</v>
      </c>
      <c r="H63" s="28" t="s">
        <v>17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2.75">
      <c r="A64" s="26" t="s">
        <v>58</v>
      </c>
      <c r="B64" s="27"/>
      <c r="C64" s="27"/>
      <c r="D64" s="27">
        <v>0</v>
      </c>
      <c r="E64" s="27">
        <v>3050</v>
      </c>
      <c r="F64" s="27">
        <f t="shared" si="5"/>
        <v>0</v>
      </c>
      <c r="G64" s="27">
        <f t="shared" si="4"/>
        <v>0</v>
      </c>
      <c r="H64" s="28" t="s">
        <v>17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s="9" customFormat="1" ht="15.75">
      <c r="A65" s="26" t="s">
        <v>59</v>
      </c>
      <c r="B65" s="27"/>
      <c r="C65" s="27"/>
      <c r="D65" s="27">
        <v>0</v>
      </c>
      <c r="E65" s="27">
        <v>6850</v>
      </c>
      <c r="F65" s="27">
        <f t="shared" si="5"/>
        <v>0</v>
      </c>
      <c r="G65" s="27">
        <f t="shared" si="4"/>
        <v>0</v>
      </c>
      <c r="H65" s="28" t="s">
        <v>17</v>
      </c>
      <c r="I65" s="38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s="9" customFormat="1" ht="15.75">
      <c r="A66" s="26" t="s">
        <v>60</v>
      </c>
      <c r="B66" s="27"/>
      <c r="C66" s="27"/>
      <c r="D66" s="27">
        <v>0</v>
      </c>
      <c r="E66" s="27">
        <v>2080</v>
      </c>
      <c r="F66" s="27">
        <f t="shared" si="5"/>
        <v>0</v>
      </c>
      <c r="G66" s="27">
        <f t="shared" si="4"/>
        <v>0</v>
      </c>
      <c r="H66" s="28" t="s">
        <v>17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s="9" customFormat="1" ht="15.75">
      <c r="A67" s="26" t="s">
        <v>61</v>
      </c>
      <c r="B67" s="27"/>
      <c r="C67" s="27"/>
      <c r="D67" s="27">
        <v>0</v>
      </c>
      <c r="E67" s="27">
        <v>4000</v>
      </c>
      <c r="F67" s="27">
        <f t="shared" si="5"/>
        <v>0</v>
      </c>
      <c r="G67" s="27">
        <f t="shared" si="4"/>
        <v>0</v>
      </c>
      <c r="H67" s="28" t="s">
        <v>17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s="9" customFormat="1" ht="15.75">
      <c r="A68" s="26" t="s">
        <v>62</v>
      </c>
      <c r="B68" s="27"/>
      <c r="C68" s="27"/>
      <c r="D68" s="27">
        <v>0</v>
      </c>
      <c r="E68" s="27">
        <v>7000</v>
      </c>
      <c r="F68" s="27">
        <f t="shared" si="5"/>
        <v>0</v>
      </c>
      <c r="G68" s="27">
        <f t="shared" si="4"/>
        <v>0</v>
      </c>
      <c r="H68" s="28" t="s">
        <v>17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s="9" customFormat="1" ht="15.75">
      <c r="A69" s="26" t="s">
        <v>63</v>
      </c>
      <c r="B69" s="27"/>
      <c r="C69" s="27"/>
      <c r="D69" s="27">
        <v>0</v>
      </c>
      <c r="E69" s="27">
        <v>2080</v>
      </c>
      <c r="F69" s="27">
        <f t="shared" si="5"/>
        <v>0</v>
      </c>
      <c r="G69" s="27">
        <f t="shared" si="4"/>
        <v>0</v>
      </c>
      <c r="H69" s="28" t="s">
        <v>17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s="9" customFormat="1" ht="15.75">
      <c r="A70" s="26" t="s">
        <v>64</v>
      </c>
      <c r="B70" s="27"/>
      <c r="C70" s="27"/>
      <c r="D70" s="27">
        <v>0</v>
      </c>
      <c r="E70" s="27">
        <v>2080</v>
      </c>
      <c r="F70" s="27">
        <f t="shared" si="5"/>
        <v>0</v>
      </c>
      <c r="G70" s="27">
        <f t="shared" si="4"/>
        <v>0</v>
      </c>
      <c r="H70" s="28" t="s">
        <v>17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s="9" customFormat="1" ht="15.75">
      <c r="A71" s="26" t="s">
        <v>65</v>
      </c>
      <c r="B71" s="27"/>
      <c r="C71" s="27"/>
      <c r="D71" s="27">
        <v>0</v>
      </c>
      <c r="E71" s="27">
        <v>2980</v>
      </c>
      <c r="F71" s="27">
        <f t="shared" si="5"/>
        <v>0</v>
      </c>
      <c r="G71" s="27">
        <f t="shared" si="4"/>
        <v>0</v>
      </c>
      <c r="H71" s="28" t="s">
        <v>17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3.5" customHeight="1">
      <c r="A72" s="29" t="s">
        <v>66</v>
      </c>
      <c r="B72" s="30"/>
      <c r="C72" s="30"/>
      <c r="D72" s="30">
        <v>0</v>
      </c>
      <c r="E72" s="30">
        <v>3850</v>
      </c>
      <c r="F72" s="30">
        <f t="shared" si="5"/>
        <v>0</v>
      </c>
      <c r="G72" s="30">
        <f t="shared" si="4"/>
        <v>0</v>
      </c>
      <c r="H72" s="31" t="s">
        <v>17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ht="14.25" customHeight="1">
      <c r="A73" s="54" t="s">
        <v>67</v>
      </c>
      <c r="B73" s="55"/>
      <c r="C73" s="55"/>
      <c r="D73" s="55">
        <v>0</v>
      </c>
      <c r="E73" s="55">
        <v>7500</v>
      </c>
      <c r="F73" s="55">
        <f>D73*E73</f>
        <v>0</v>
      </c>
      <c r="G73" s="55">
        <f t="shared" si="4"/>
        <v>0</v>
      </c>
      <c r="H73" s="56" t="s">
        <v>17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ht="14.25" customHeight="1">
      <c r="A74" s="54" t="s">
        <v>68</v>
      </c>
      <c r="B74" s="55"/>
      <c r="C74" s="55"/>
      <c r="D74" s="55">
        <v>0</v>
      </c>
      <c r="E74" s="55">
        <v>9500</v>
      </c>
      <c r="F74" s="55">
        <f>D74*E74</f>
        <v>0</v>
      </c>
      <c r="G74" s="55">
        <f t="shared" si="4"/>
        <v>0</v>
      </c>
      <c r="H74" s="56" t="s">
        <v>17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1:21" ht="12.75">
      <c r="A75" s="29" t="s">
        <v>69</v>
      </c>
      <c r="B75" s="30"/>
      <c r="C75" s="30"/>
      <c r="D75" s="30">
        <v>0</v>
      </c>
      <c r="E75" s="30">
        <v>3850</v>
      </c>
      <c r="F75" s="30">
        <f t="shared" si="5"/>
        <v>0</v>
      </c>
      <c r="G75" s="55">
        <f t="shared" si="4"/>
        <v>0</v>
      </c>
      <c r="H75" s="31" t="s">
        <v>17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spans="1:21" s="4" customFormat="1" ht="12.75" customHeight="1">
      <c r="A76" s="29" t="s">
        <v>70</v>
      </c>
      <c r="B76" s="30"/>
      <c r="C76" s="30"/>
      <c r="D76" s="30">
        <v>0</v>
      </c>
      <c r="E76" s="30">
        <v>2080</v>
      </c>
      <c r="F76" s="30">
        <f t="shared" si="5"/>
        <v>0</v>
      </c>
      <c r="G76" s="55">
        <f t="shared" si="4"/>
        <v>0</v>
      </c>
      <c r="H76" s="31" t="s">
        <v>17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s="4" customFormat="1" ht="12.75">
      <c r="A77" s="29" t="s">
        <v>71</v>
      </c>
      <c r="B77" s="30"/>
      <c r="C77" s="30"/>
      <c r="D77" s="30">
        <v>0</v>
      </c>
      <c r="E77" s="30">
        <v>1480</v>
      </c>
      <c r="F77" s="30">
        <f t="shared" si="5"/>
        <v>0</v>
      </c>
      <c r="G77" s="55">
        <f t="shared" si="4"/>
        <v>0</v>
      </c>
      <c r="H77" s="31" t="s">
        <v>17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s="4" customFormat="1" ht="12.75">
      <c r="A78" s="29" t="s">
        <v>72</v>
      </c>
      <c r="B78" s="30"/>
      <c r="C78" s="30"/>
      <c r="D78" s="30">
        <v>0</v>
      </c>
      <c r="E78" s="30">
        <v>2080</v>
      </c>
      <c r="F78" s="30">
        <f t="shared" si="5"/>
        <v>0</v>
      </c>
      <c r="G78" s="55">
        <f t="shared" si="4"/>
        <v>0</v>
      </c>
      <c r="H78" s="31" t="s">
        <v>17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s="4" customFormat="1" ht="12.75">
      <c r="A79" s="29" t="s">
        <v>73</v>
      </c>
      <c r="B79" s="30"/>
      <c r="C79" s="30"/>
      <c r="D79" s="30">
        <v>0</v>
      </c>
      <c r="E79" s="30">
        <v>4050</v>
      </c>
      <c r="F79" s="30">
        <f t="shared" si="5"/>
        <v>0</v>
      </c>
      <c r="G79" s="55">
        <f t="shared" si="4"/>
        <v>0</v>
      </c>
      <c r="H79" s="31" t="s">
        <v>17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s="4" customFormat="1" ht="12.75">
      <c r="A80" s="29" t="s">
        <v>74</v>
      </c>
      <c r="B80" s="30"/>
      <c r="C80" s="30"/>
      <c r="D80" s="30">
        <v>0</v>
      </c>
      <c r="E80" s="30">
        <v>7500</v>
      </c>
      <c r="F80" s="30">
        <f>D80*E80</f>
        <v>0</v>
      </c>
      <c r="G80" s="55">
        <f>D80*E80*1.21</f>
        <v>0</v>
      </c>
      <c r="H80" s="31" t="s">
        <v>17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s="4" customFormat="1" ht="12.75">
      <c r="A81" s="29" t="s">
        <v>75</v>
      </c>
      <c r="B81" s="30"/>
      <c r="C81" s="30"/>
      <c r="D81" s="30">
        <v>0</v>
      </c>
      <c r="E81" s="30">
        <v>9500</v>
      </c>
      <c r="F81" s="30">
        <f>D81*E81</f>
        <v>0</v>
      </c>
      <c r="G81" s="55">
        <f>D81*E81*1.21</f>
        <v>0</v>
      </c>
      <c r="H81" s="31" t="s">
        <v>17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s="4" customFormat="1" ht="12.75">
      <c r="A82" s="29" t="s">
        <v>76</v>
      </c>
      <c r="B82" s="30"/>
      <c r="C82" s="30"/>
      <c r="D82" s="30">
        <v>0</v>
      </c>
      <c r="E82" s="30">
        <v>4500</v>
      </c>
      <c r="F82" s="30">
        <f>D82*E82</f>
        <v>0</v>
      </c>
      <c r="G82" s="55">
        <f>D82*E82*1.21</f>
        <v>0</v>
      </c>
      <c r="H82" s="31" t="s">
        <v>17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s="4" customFormat="1" ht="12.75">
      <c r="A83" s="57" t="s">
        <v>77</v>
      </c>
      <c r="B83" s="58"/>
      <c r="C83" s="58"/>
      <c r="D83" s="58">
        <v>0</v>
      </c>
      <c r="E83" s="58">
        <v>3580</v>
      </c>
      <c r="F83" s="58">
        <f t="shared" si="5"/>
        <v>0</v>
      </c>
      <c r="G83" s="58">
        <f t="shared" si="4"/>
        <v>0</v>
      </c>
      <c r="H83" s="59" t="s">
        <v>17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s="4" customFormat="1" ht="12.75">
      <c r="A84" s="57" t="s">
        <v>78</v>
      </c>
      <c r="B84" s="58"/>
      <c r="C84" s="58"/>
      <c r="D84" s="58">
        <v>0</v>
      </c>
      <c r="E84" s="58">
        <v>3580</v>
      </c>
      <c r="F84" s="58">
        <f>D84*E84</f>
        <v>0</v>
      </c>
      <c r="G84" s="58">
        <f t="shared" si="4"/>
        <v>0</v>
      </c>
      <c r="H84" s="59" t="s">
        <v>17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s="4" customFormat="1" ht="12.75">
      <c r="A85" s="54" t="s">
        <v>79</v>
      </c>
      <c r="B85" s="60"/>
      <c r="C85" s="60"/>
      <c r="D85" s="55">
        <v>0</v>
      </c>
      <c r="E85" s="55">
        <v>2000</v>
      </c>
      <c r="F85" s="55">
        <f>D85*E85</f>
        <v>0</v>
      </c>
      <c r="G85" s="55">
        <f t="shared" si="4"/>
        <v>0</v>
      </c>
      <c r="H85" s="56" t="s">
        <v>17</v>
      </c>
      <c r="I85" s="38" t="s">
        <v>80</v>
      </c>
      <c r="J85" s="41"/>
      <c r="K85" s="41"/>
      <c r="L85" s="41"/>
      <c r="M85" s="41"/>
      <c r="N85" s="38"/>
      <c r="O85" s="41"/>
      <c r="P85" s="41"/>
      <c r="Q85" s="41"/>
      <c r="R85" s="41"/>
      <c r="S85" s="41"/>
      <c r="T85" s="41"/>
      <c r="U85" s="41"/>
    </row>
    <row r="86" spans="1:21" s="4" customFormat="1" ht="12.75">
      <c r="A86" s="46"/>
      <c r="B86" s="61"/>
      <c r="C86" s="61"/>
      <c r="D86" s="61"/>
      <c r="E86" s="61"/>
      <c r="F86" s="61"/>
      <c r="G86" s="55"/>
      <c r="H86" s="62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s="4" customFormat="1" ht="12.75">
      <c r="A87" s="32" t="s">
        <v>19</v>
      </c>
      <c r="B87" s="63"/>
      <c r="C87" s="63"/>
      <c r="D87" s="33"/>
      <c r="E87" s="34">
        <f>SUMPRODUCT(D60:D86,E60:E86)</f>
        <v>0</v>
      </c>
      <c r="F87" s="34">
        <f>SUM(F60:F86)</f>
        <v>0</v>
      </c>
      <c r="G87" s="34">
        <f>SUM(G60:G86)</f>
        <v>0</v>
      </c>
      <c r="H87" s="35" t="s">
        <v>17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s="4" customFormat="1" ht="12.75">
      <c r="A88" s="42"/>
      <c r="B88" s="64"/>
      <c r="C88" s="64"/>
      <c r="D88" s="42"/>
      <c r="E88" s="42"/>
      <c r="F88" s="42"/>
      <c r="G88" s="42"/>
      <c r="H88" s="42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s="4" customFormat="1" ht="12.75">
      <c r="A89" s="18" t="s">
        <v>127</v>
      </c>
      <c r="B89" s="37"/>
      <c r="C89" s="37"/>
      <c r="D89" s="22"/>
      <c r="E89" s="22" t="s">
        <v>11</v>
      </c>
      <c r="F89" s="22" t="s">
        <v>12</v>
      </c>
      <c r="G89" s="22" t="s">
        <v>12</v>
      </c>
      <c r="H89" s="23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4" customFormat="1" ht="12.75">
      <c r="A90" s="65"/>
      <c r="B90" s="66"/>
      <c r="C90" s="66"/>
      <c r="D90" s="24" t="s">
        <v>10</v>
      </c>
      <c r="E90" s="24" t="s">
        <v>14</v>
      </c>
      <c r="F90" s="24" t="s">
        <v>14</v>
      </c>
      <c r="G90" s="24" t="s">
        <v>15</v>
      </c>
      <c r="H90" s="25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4" customFormat="1" ht="12.75">
      <c r="A91" s="67" t="s">
        <v>81</v>
      </c>
      <c r="B91" s="19"/>
      <c r="C91" s="19"/>
      <c r="D91" s="19">
        <v>0</v>
      </c>
      <c r="E91" s="19">
        <v>9500</v>
      </c>
      <c r="F91" s="19">
        <f>D91*E91</f>
        <v>0</v>
      </c>
      <c r="G91" s="55">
        <f>D91*E91*1.21</f>
        <v>0</v>
      </c>
      <c r="H91" s="68" t="s">
        <v>17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4" customFormat="1" ht="12.75">
      <c r="A92" s="54" t="s">
        <v>82</v>
      </c>
      <c r="B92" s="55"/>
      <c r="C92" s="55"/>
      <c r="D92" s="55">
        <v>0</v>
      </c>
      <c r="E92" s="55">
        <v>4500</v>
      </c>
      <c r="F92" s="55">
        <f>D92*E92</f>
        <v>0</v>
      </c>
      <c r="G92" s="55">
        <f>D92*E92*1.21</f>
        <v>0</v>
      </c>
      <c r="H92" s="56" t="s">
        <v>17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4" customFormat="1" ht="12.75">
      <c r="A93" s="54"/>
      <c r="B93" s="27"/>
      <c r="C93" s="27"/>
      <c r="D93" s="55"/>
      <c r="E93" s="55"/>
      <c r="F93" s="55"/>
      <c r="G93" s="55"/>
      <c r="H93" s="56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4" customFormat="1" ht="12.75">
      <c r="A94" s="32" t="s">
        <v>19</v>
      </c>
      <c r="B94" s="63"/>
      <c r="C94" s="63"/>
      <c r="D94" s="33"/>
      <c r="E94" s="34">
        <f>SUMPRODUCT(D91:D93,E91:E93)</f>
        <v>0</v>
      </c>
      <c r="F94" s="34">
        <f>SUM(F91:F93)</f>
        <v>0</v>
      </c>
      <c r="G94" s="34">
        <f>SUM(G91:G93)</f>
        <v>0</v>
      </c>
      <c r="H94" s="35" t="s">
        <v>17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4" customFormat="1" ht="12.75">
      <c r="A95" s="69"/>
      <c r="B95" s="27"/>
      <c r="C95" s="27"/>
      <c r="D95" s="55"/>
      <c r="E95" s="55"/>
      <c r="F95" s="55"/>
      <c r="G95" s="55"/>
      <c r="H95" s="55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4" customFormat="1" ht="12.75">
      <c r="A96" s="44" t="s">
        <v>83</v>
      </c>
      <c r="B96" s="37"/>
      <c r="C96" s="37"/>
      <c r="D96" s="22"/>
      <c r="E96" s="22" t="s">
        <v>11</v>
      </c>
      <c r="F96" s="22" t="s">
        <v>12</v>
      </c>
      <c r="G96" s="22" t="s">
        <v>12</v>
      </c>
      <c r="H96" s="23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" customFormat="1" ht="12.75">
      <c r="A97" s="65"/>
      <c r="B97" s="66"/>
      <c r="C97" s="66"/>
      <c r="D97" s="24" t="s">
        <v>10</v>
      </c>
      <c r="E97" s="24" t="s">
        <v>14</v>
      </c>
      <c r="F97" s="24" t="s">
        <v>14</v>
      </c>
      <c r="G97" s="24" t="s">
        <v>15</v>
      </c>
      <c r="H97" s="25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" customFormat="1" ht="12.75">
      <c r="A98" s="29" t="s">
        <v>84</v>
      </c>
      <c r="B98" s="30"/>
      <c r="C98" s="30"/>
      <c r="D98" s="30">
        <v>0</v>
      </c>
      <c r="E98" s="30">
        <v>300</v>
      </c>
      <c r="F98" s="30">
        <f aca="true" t="shared" si="6" ref="F98:F103">D98*E98</f>
        <v>0</v>
      </c>
      <c r="G98" s="30">
        <f aca="true" t="shared" si="7" ref="G98:G103">D98*E98*1.21</f>
        <v>0</v>
      </c>
      <c r="H98" s="31" t="s">
        <v>17</v>
      </c>
      <c r="I98" s="38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" customFormat="1" ht="12.75">
      <c r="A99" s="29" t="s">
        <v>85</v>
      </c>
      <c r="B99" s="30"/>
      <c r="C99" s="30"/>
      <c r="D99" s="30">
        <v>0</v>
      </c>
      <c r="E99" s="30">
        <v>300</v>
      </c>
      <c r="F99" s="30">
        <f t="shared" si="6"/>
        <v>0</v>
      </c>
      <c r="G99" s="30">
        <f t="shared" si="7"/>
        <v>0</v>
      </c>
      <c r="H99" s="31" t="s">
        <v>17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" customFormat="1" ht="12.75">
      <c r="A100" s="29" t="s">
        <v>86</v>
      </c>
      <c r="B100" s="30"/>
      <c r="C100" s="30"/>
      <c r="D100" s="30">
        <v>0</v>
      </c>
      <c r="E100" s="30">
        <v>300</v>
      </c>
      <c r="F100" s="30">
        <f t="shared" si="6"/>
        <v>0</v>
      </c>
      <c r="G100" s="30">
        <f t="shared" si="7"/>
        <v>0</v>
      </c>
      <c r="H100" s="31" t="s">
        <v>17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" customFormat="1" ht="12.75">
      <c r="A101" s="29" t="s">
        <v>87</v>
      </c>
      <c r="B101" s="30"/>
      <c r="C101" s="30"/>
      <c r="D101" s="30">
        <v>0</v>
      </c>
      <c r="E101" s="30">
        <v>300</v>
      </c>
      <c r="F101" s="30">
        <f t="shared" si="6"/>
        <v>0</v>
      </c>
      <c r="G101" s="30">
        <f t="shared" si="7"/>
        <v>0</v>
      </c>
      <c r="H101" s="31" t="s">
        <v>17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" customFormat="1" ht="12.75">
      <c r="A102" s="29" t="s">
        <v>88</v>
      </c>
      <c r="B102" s="30"/>
      <c r="C102" s="30"/>
      <c r="D102" s="30">
        <v>0</v>
      </c>
      <c r="E102" s="30">
        <v>300</v>
      </c>
      <c r="F102" s="30">
        <f t="shared" si="6"/>
        <v>0</v>
      </c>
      <c r="G102" s="30">
        <f t="shared" si="7"/>
        <v>0</v>
      </c>
      <c r="H102" s="31" t="s">
        <v>17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" customFormat="1" ht="12.75">
      <c r="A103" s="54" t="s">
        <v>89</v>
      </c>
      <c r="B103" s="55"/>
      <c r="C103" s="55"/>
      <c r="D103" s="55">
        <v>0</v>
      </c>
      <c r="E103" s="55">
        <v>500</v>
      </c>
      <c r="F103" s="55">
        <f t="shared" si="6"/>
        <v>0</v>
      </c>
      <c r="G103" s="30">
        <f t="shared" si="7"/>
        <v>0</v>
      </c>
      <c r="H103" s="56" t="s">
        <v>17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" customFormat="1" ht="12.75">
      <c r="A104" s="32" t="s">
        <v>19</v>
      </c>
      <c r="B104" s="63"/>
      <c r="C104" s="63"/>
      <c r="D104" s="33"/>
      <c r="E104" s="34">
        <f>SUMPRODUCT(D98:D103,E98:E103)</f>
        <v>0</v>
      </c>
      <c r="F104" s="34">
        <f>SUM(F98:F103)</f>
        <v>0</v>
      </c>
      <c r="G104" s="34">
        <f>SUM(G98:G103)</f>
        <v>0</v>
      </c>
      <c r="H104" s="35" t="s">
        <v>17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" customFormat="1" ht="12.75">
      <c r="A105" s="54"/>
      <c r="B105" s="55"/>
      <c r="C105" s="55"/>
      <c r="D105" s="55"/>
      <c r="E105" s="55"/>
      <c r="F105" s="55"/>
      <c r="G105" s="30"/>
      <c r="H105" s="56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" customFormat="1" ht="12.75">
      <c r="A106" s="18" t="s">
        <v>90</v>
      </c>
      <c r="B106" s="37"/>
      <c r="C106" s="37"/>
      <c r="D106" s="22"/>
      <c r="E106" s="22" t="s">
        <v>11</v>
      </c>
      <c r="F106" s="22" t="s">
        <v>12</v>
      </c>
      <c r="G106" s="22" t="s">
        <v>12</v>
      </c>
      <c r="H106" s="23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2.75">
      <c r="A107" s="65"/>
      <c r="B107" s="66"/>
      <c r="C107" s="66"/>
      <c r="D107" s="24" t="s">
        <v>10</v>
      </c>
      <c r="E107" s="24" t="s">
        <v>14</v>
      </c>
      <c r="F107" s="24" t="s">
        <v>14</v>
      </c>
      <c r="G107" s="24" t="s">
        <v>15</v>
      </c>
      <c r="H107" s="25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spans="1:21" ht="12.75">
      <c r="A108" s="70" t="s">
        <v>91</v>
      </c>
      <c r="B108" s="71"/>
      <c r="C108" s="71"/>
      <c r="D108" s="71">
        <v>0</v>
      </c>
      <c r="E108" s="71">
        <v>5000</v>
      </c>
      <c r="F108" s="71">
        <f>D108*E108</f>
        <v>0</v>
      </c>
      <c r="G108" s="71">
        <f>D108*E108*1.21</f>
        <v>0</v>
      </c>
      <c r="H108" s="72" t="s">
        <v>17</v>
      </c>
      <c r="I108" s="38" t="s">
        <v>92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spans="1:21" ht="12.75">
      <c r="A109" s="70" t="s">
        <v>93</v>
      </c>
      <c r="B109" s="71"/>
      <c r="C109" s="71"/>
      <c r="D109" s="71">
        <v>0</v>
      </c>
      <c r="E109" s="71">
        <v>3750</v>
      </c>
      <c r="F109" s="71">
        <f>D109*E109</f>
        <v>0</v>
      </c>
      <c r="G109" s="71">
        <f>D109*E109*1.21</f>
        <v>0</v>
      </c>
      <c r="H109" s="72" t="s">
        <v>17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spans="1:21" ht="12.75">
      <c r="A110" s="70" t="s">
        <v>94</v>
      </c>
      <c r="B110" s="71"/>
      <c r="C110" s="71"/>
      <c r="D110" s="71">
        <v>0</v>
      </c>
      <c r="E110" s="71">
        <v>4000</v>
      </c>
      <c r="F110" s="71">
        <f>D110*E110</f>
        <v>0</v>
      </c>
      <c r="G110" s="71">
        <f>D110*E110*1.21</f>
        <v>0</v>
      </c>
      <c r="H110" s="72" t="s">
        <v>17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ht="12.75">
      <c r="A111" s="73" t="s">
        <v>95</v>
      </c>
      <c r="B111" s="74"/>
      <c r="C111" s="74"/>
      <c r="D111" s="74">
        <v>0</v>
      </c>
      <c r="E111" s="74">
        <v>2950</v>
      </c>
      <c r="F111" s="74">
        <f>D111*E111</f>
        <v>0</v>
      </c>
      <c r="G111" s="74">
        <f>D111*E111*1.21</f>
        <v>0</v>
      </c>
      <c r="H111" s="75" t="s">
        <v>17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spans="1:21" ht="12.75">
      <c r="A112" s="32" t="s">
        <v>19</v>
      </c>
      <c r="B112" s="63"/>
      <c r="C112" s="63"/>
      <c r="D112" s="33"/>
      <c r="E112" s="34">
        <f>SUMPRODUCT(D108:D111,E108:E111)</f>
        <v>0</v>
      </c>
      <c r="F112" s="34">
        <f>SUM(F108:F111)</f>
        <v>0</v>
      </c>
      <c r="G112" s="34">
        <f>SUM(G108:G111)</f>
        <v>0</v>
      </c>
      <c r="H112" s="35" t="s">
        <v>17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spans="1:21" s="4" customFormat="1" ht="12.75">
      <c r="A113" s="76"/>
      <c r="B113" s="38"/>
      <c r="C113" s="38"/>
      <c r="D113" s="42"/>
      <c r="E113" s="42"/>
      <c r="F113" s="42"/>
      <c r="G113" s="42"/>
      <c r="H113" s="42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.75">
      <c r="A114" s="18" t="s">
        <v>96</v>
      </c>
      <c r="B114" s="37"/>
      <c r="C114" s="77"/>
      <c r="D114" s="21"/>
      <c r="E114" s="22" t="s">
        <v>11</v>
      </c>
      <c r="F114" s="22" t="s">
        <v>12</v>
      </c>
      <c r="G114" s="22" t="s">
        <v>12</v>
      </c>
      <c r="H114" s="7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spans="1:21" s="4" customFormat="1" ht="12.75">
      <c r="A115" s="39"/>
      <c r="B115" s="40"/>
      <c r="C115" s="40"/>
      <c r="D115" s="24" t="s">
        <v>10</v>
      </c>
      <c r="E115" s="24" t="s">
        <v>14</v>
      </c>
      <c r="F115" s="24" t="s">
        <v>14</v>
      </c>
      <c r="G115" s="24" t="s">
        <v>15</v>
      </c>
      <c r="H115" s="25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.75">
      <c r="A116" s="29" t="s">
        <v>97</v>
      </c>
      <c r="B116" s="30"/>
      <c r="C116" s="30"/>
      <c r="D116" s="30">
        <v>0</v>
      </c>
      <c r="E116" s="30">
        <v>6880</v>
      </c>
      <c r="F116" s="30">
        <f aca="true" t="shared" si="8" ref="F116:F126">D116*E116</f>
        <v>0</v>
      </c>
      <c r="G116" s="30">
        <f aca="true" t="shared" si="9" ref="G116:G126">D116*E116*1.21</f>
        <v>0</v>
      </c>
      <c r="H116" s="31" t="s">
        <v>17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spans="1:21" ht="12.75">
      <c r="A117" s="29" t="s">
        <v>98</v>
      </c>
      <c r="B117" s="30"/>
      <c r="C117" s="30"/>
      <c r="D117" s="30">
        <v>0</v>
      </c>
      <c r="E117" s="30">
        <v>3580</v>
      </c>
      <c r="F117" s="30">
        <f t="shared" si="8"/>
        <v>0</v>
      </c>
      <c r="G117" s="30">
        <f t="shared" si="9"/>
        <v>0</v>
      </c>
      <c r="H117" s="31" t="s">
        <v>17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spans="1:21" ht="12.75">
      <c r="A118" s="29" t="s">
        <v>99</v>
      </c>
      <c r="B118" s="30"/>
      <c r="C118" s="30"/>
      <c r="D118" s="30">
        <v>0</v>
      </c>
      <c r="E118" s="30">
        <v>2180</v>
      </c>
      <c r="F118" s="30">
        <f t="shared" si="8"/>
        <v>0</v>
      </c>
      <c r="G118" s="30">
        <f t="shared" si="9"/>
        <v>0</v>
      </c>
      <c r="H118" s="31" t="s">
        <v>17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1:21" ht="12.75">
      <c r="A119" s="29" t="s">
        <v>100</v>
      </c>
      <c r="B119" s="30"/>
      <c r="C119" s="30"/>
      <c r="D119" s="30">
        <v>0</v>
      </c>
      <c r="E119" s="30">
        <v>2480</v>
      </c>
      <c r="F119" s="30">
        <f>D119*E119</f>
        <v>0</v>
      </c>
      <c r="G119" s="30">
        <f t="shared" si="9"/>
        <v>0</v>
      </c>
      <c r="H119" s="31" t="s">
        <v>17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ht="12.75">
      <c r="A120" s="29" t="s">
        <v>101</v>
      </c>
      <c r="B120" s="30"/>
      <c r="C120" s="30"/>
      <c r="D120" s="30">
        <v>0</v>
      </c>
      <c r="E120" s="30">
        <v>1400</v>
      </c>
      <c r="F120" s="30">
        <f t="shared" si="8"/>
        <v>0</v>
      </c>
      <c r="G120" s="30">
        <f t="shared" si="9"/>
        <v>0</v>
      </c>
      <c r="H120" s="31" t="s">
        <v>17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1:21" ht="12.75">
      <c r="A121" s="29" t="s">
        <v>102</v>
      </c>
      <c r="B121" s="64"/>
      <c r="C121" s="64"/>
      <c r="D121" s="30">
        <v>0</v>
      </c>
      <c r="E121" s="30">
        <v>500</v>
      </c>
      <c r="F121" s="30">
        <f t="shared" si="8"/>
        <v>0</v>
      </c>
      <c r="G121" s="30">
        <f t="shared" si="9"/>
        <v>0</v>
      </c>
      <c r="H121" s="31" t="s">
        <v>17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ht="12.75">
      <c r="A122" s="29" t="s">
        <v>103</v>
      </c>
      <c r="B122" s="30"/>
      <c r="C122" s="30"/>
      <c r="D122" s="30">
        <v>0</v>
      </c>
      <c r="E122" s="30">
        <v>13950</v>
      </c>
      <c r="F122" s="30">
        <f t="shared" si="8"/>
        <v>0</v>
      </c>
      <c r="G122" s="30">
        <f t="shared" si="9"/>
        <v>0</v>
      </c>
      <c r="H122" s="31" t="s">
        <v>17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1:21" ht="12.75">
      <c r="A123" s="29" t="s">
        <v>104</v>
      </c>
      <c r="B123" s="30"/>
      <c r="C123" s="30"/>
      <c r="D123" s="30">
        <v>0</v>
      </c>
      <c r="E123" s="30">
        <v>9800</v>
      </c>
      <c r="F123" s="30">
        <f>D123*E123</f>
        <v>0</v>
      </c>
      <c r="G123" s="30">
        <f t="shared" si="9"/>
        <v>0</v>
      </c>
      <c r="H123" s="31" t="s">
        <v>17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1:21" ht="12.75">
      <c r="A124" s="54" t="s">
        <v>105</v>
      </c>
      <c r="B124" s="55"/>
      <c r="C124" s="55"/>
      <c r="D124" s="55">
        <v>0</v>
      </c>
      <c r="E124" s="55">
        <v>4980</v>
      </c>
      <c r="F124" s="55">
        <f>D124*E124</f>
        <v>0</v>
      </c>
      <c r="G124" s="55">
        <f>D124*E124*1.21</f>
        <v>0</v>
      </c>
      <c r="H124" s="56" t="s">
        <v>17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1:21" ht="12.75">
      <c r="A125" s="29" t="s">
        <v>106</v>
      </c>
      <c r="B125" s="30"/>
      <c r="C125" s="30"/>
      <c r="D125" s="30">
        <v>0</v>
      </c>
      <c r="E125" s="30">
        <v>2480</v>
      </c>
      <c r="F125" s="30">
        <f t="shared" si="8"/>
        <v>0</v>
      </c>
      <c r="G125" s="30">
        <f t="shared" si="9"/>
        <v>0</v>
      </c>
      <c r="H125" s="31" t="s">
        <v>17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1:21" s="4" customFormat="1" ht="12.75">
      <c r="A126" s="29" t="s">
        <v>107</v>
      </c>
      <c r="B126" s="30"/>
      <c r="C126" s="30"/>
      <c r="D126" s="30">
        <v>0</v>
      </c>
      <c r="E126" s="30">
        <v>580</v>
      </c>
      <c r="F126" s="30">
        <f t="shared" si="8"/>
        <v>0</v>
      </c>
      <c r="G126" s="30">
        <f t="shared" si="9"/>
        <v>0</v>
      </c>
      <c r="H126" s="31" t="s">
        <v>17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.75">
      <c r="A127" s="32" t="s">
        <v>19</v>
      </c>
      <c r="B127" s="63"/>
      <c r="C127" s="63"/>
      <c r="D127" s="33"/>
      <c r="E127" s="34">
        <f>SUMPRODUCT(D116:D126,E116:E126)</f>
        <v>0</v>
      </c>
      <c r="F127" s="34">
        <f>SUM(F116:F126)</f>
        <v>0</v>
      </c>
      <c r="G127" s="34">
        <f>SUM(G116:G126)</f>
        <v>0</v>
      </c>
      <c r="H127" s="35" t="s">
        <v>17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ht="12.75">
      <c r="A128" s="44"/>
      <c r="B128" s="41"/>
      <c r="C128" s="41"/>
      <c r="D128" s="71"/>
      <c r="E128" s="71"/>
      <c r="F128" s="71"/>
      <c r="G128" s="71"/>
      <c r="H128" s="7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1" ht="12.75">
      <c r="A129" s="18" t="s">
        <v>108</v>
      </c>
      <c r="B129" s="37"/>
      <c r="C129" s="77"/>
      <c r="D129" s="21"/>
      <c r="E129" s="22" t="s">
        <v>11</v>
      </c>
      <c r="F129" s="22" t="s">
        <v>12</v>
      </c>
      <c r="G129" s="22" t="s">
        <v>12</v>
      </c>
      <c r="H129" s="7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1:21" ht="12.75">
      <c r="A130" s="39"/>
      <c r="B130" s="40"/>
      <c r="C130" s="40"/>
      <c r="D130" s="24" t="s">
        <v>10</v>
      </c>
      <c r="E130" s="24" t="s">
        <v>14</v>
      </c>
      <c r="F130" s="24" t="s">
        <v>14</v>
      </c>
      <c r="G130" s="24" t="s">
        <v>15</v>
      </c>
      <c r="H130" s="25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1:21" ht="12.75">
      <c r="A131" s="26"/>
      <c r="B131" s="41"/>
      <c r="C131" s="41"/>
      <c r="D131" s="41"/>
      <c r="E131" s="41"/>
      <c r="F131" s="41"/>
      <c r="G131" s="41"/>
      <c r="H131" s="2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1:21" ht="12.75">
      <c r="A132" s="29"/>
      <c r="B132" s="38"/>
      <c r="C132" s="38"/>
      <c r="D132" s="38"/>
      <c r="E132" s="38"/>
      <c r="F132" s="38"/>
      <c r="G132" s="38"/>
      <c r="H132" s="25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1:21" ht="12.75">
      <c r="A133" s="32" t="s">
        <v>12</v>
      </c>
      <c r="B133" s="63"/>
      <c r="C133" s="63"/>
      <c r="D133" s="33"/>
      <c r="E133" s="34">
        <f>SUMPRODUCT(D131:D132,E131:E132)</f>
        <v>0</v>
      </c>
      <c r="F133" s="34">
        <f>SUM(F131:F132)</f>
        <v>0</v>
      </c>
      <c r="G133" s="34">
        <f>SUM(G131:G132)</f>
        <v>0</v>
      </c>
      <c r="H133" s="35" t="s">
        <v>17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1:21" ht="12.75">
      <c r="A134" s="21"/>
      <c r="B134" s="77"/>
      <c r="C134" s="77"/>
      <c r="D134" s="21"/>
      <c r="E134" s="80"/>
      <c r="F134" s="80"/>
      <c r="G134" s="80"/>
      <c r="H134" s="21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1" ht="12.75">
      <c r="A135" s="81" t="s">
        <v>109</v>
      </c>
      <c r="B135" s="82"/>
      <c r="C135" s="82"/>
      <c r="D135" s="82"/>
      <c r="E135" s="82"/>
      <c r="F135" s="82"/>
      <c r="G135" s="82"/>
      <c r="H135" s="83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1:8" s="4" customFormat="1" ht="12.75">
      <c r="A136" s="84" t="s">
        <v>110</v>
      </c>
      <c r="B136" s="63"/>
      <c r="C136" s="63"/>
      <c r="D136" s="33"/>
      <c r="E136" s="85"/>
      <c r="F136" s="33"/>
      <c r="G136" s="34">
        <f>F16+F22+F34+F45+F51+F57+F87+F94+F104+F112+F127+F133</f>
        <v>0</v>
      </c>
      <c r="H136" s="86" t="s">
        <v>17</v>
      </c>
    </row>
    <row r="137" spans="1:8" s="4" customFormat="1" ht="14.25" customHeight="1">
      <c r="A137" s="84" t="s">
        <v>111</v>
      </c>
      <c r="B137" s="87"/>
      <c r="C137" s="63"/>
      <c r="D137" s="33"/>
      <c r="E137" s="85"/>
      <c r="F137" s="33"/>
      <c r="G137" s="34">
        <f>G136*0.21</f>
        <v>0</v>
      </c>
      <c r="H137" s="86" t="s">
        <v>17</v>
      </c>
    </row>
    <row r="138" spans="1:8" s="4" customFormat="1" ht="12.75">
      <c r="A138" s="88" t="s">
        <v>112</v>
      </c>
      <c r="B138" s="63"/>
      <c r="C138" s="63"/>
      <c r="D138" s="33"/>
      <c r="E138" s="85"/>
      <c r="F138" s="33"/>
      <c r="G138" s="34">
        <f>G16+G22+G34+G45+G51+G57+G87+G94+G104+G112+G127+G133</f>
        <v>0</v>
      </c>
      <c r="H138" s="86" t="s">
        <v>17</v>
      </c>
    </row>
    <row r="139" spans="1:8" ht="15">
      <c r="A139" s="89" t="s">
        <v>113</v>
      </c>
      <c r="B139" s="90"/>
      <c r="C139" s="90"/>
      <c r="D139" s="90"/>
      <c r="E139" s="90"/>
      <c r="F139" s="90"/>
      <c r="G139" s="91"/>
      <c r="H139" s="92"/>
    </row>
    <row r="140" spans="1:8" ht="15.75">
      <c r="A140" s="93" t="s">
        <v>114</v>
      </c>
      <c r="B140" s="94"/>
      <c r="C140" s="94"/>
      <c r="D140" s="94"/>
      <c r="E140" s="94"/>
      <c r="F140" s="94"/>
      <c r="G140" s="95">
        <f>G136+G137</f>
        <v>0</v>
      </c>
      <c r="H140" s="96" t="s">
        <v>17</v>
      </c>
    </row>
    <row r="141" spans="1:8" ht="20.25">
      <c r="A141" s="97"/>
      <c r="B141" s="97"/>
      <c r="C141" s="97"/>
      <c r="D141" s="97"/>
      <c r="E141" s="97"/>
      <c r="F141" s="97"/>
      <c r="G141" s="98"/>
      <c r="H141" s="99"/>
    </row>
    <row r="142" spans="1:8" ht="20.25">
      <c r="A142" s="100" t="s">
        <v>115</v>
      </c>
      <c r="B142" s="100" t="s">
        <v>128</v>
      </c>
      <c r="C142" s="97"/>
      <c r="D142" s="97"/>
      <c r="E142" s="97"/>
      <c r="F142" s="97"/>
      <c r="G142" s="98"/>
      <c r="H142" s="99"/>
    </row>
    <row r="143" spans="1:8" ht="20.25">
      <c r="A143" s="100"/>
      <c r="B143" s="100"/>
      <c r="C143" s="97"/>
      <c r="D143" s="97"/>
      <c r="E143" s="97"/>
      <c r="F143" s="97"/>
      <c r="G143" s="98"/>
      <c r="H143" s="99"/>
    </row>
    <row r="144" spans="1:8" ht="20.25">
      <c r="A144" s="100" t="s">
        <v>116</v>
      </c>
      <c r="B144" s="100"/>
      <c r="C144" s="97"/>
      <c r="D144" s="97"/>
      <c r="E144" s="97"/>
      <c r="F144" s="97"/>
      <c r="G144" s="98"/>
      <c r="H144" s="99"/>
    </row>
    <row r="145" spans="1:4" ht="12.75">
      <c r="A145" s="1" t="s">
        <v>117</v>
      </c>
      <c r="B145" s="97"/>
      <c r="C145" s="97"/>
      <c r="D145" s="1" t="s">
        <v>118</v>
      </c>
    </row>
    <row r="146" spans="1:6" ht="12.75">
      <c r="A146" s="1" t="s">
        <v>119</v>
      </c>
      <c r="B146" s="97"/>
      <c r="C146" s="97"/>
      <c r="D146" s="1" t="s">
        <v>120</v>
      </c>
      <c r="E146" s="1"/>
      <c r="F146" s="1"/>
    </row>
    <row r="147" spans="1:8" s="102" customFormat="1" ht="18.75">
      <c r="A147" s="1" t="s">
        <v>121</v>
      </c>
      <c r="B147" s="101">
        <v>12273678</v>
      </c>
      <c r="C147" s="97"/>
      <c r="D147" s="1" t="s">
        <v>122</v>
      </c>
      <c r="E147" s="1"/>
      <c r="F147" s="1"/>
      <c r="G147"/>
      <c r="H147"/>
    </row>
    <row r="148" spans="1:6" ht="12.75">
      <c r="A148" s="1" t="s">
        <v>123</v>
      </c>
      <c r="B148" s="101" t="s">
        <v>124</v>
      </c>
      <c r="C148" s="97"/>
      <c r="D148" s="1" t="s">
        <v>125</v>
      </c>
      <c r="E148" s="1"/>
      <c r="F148" s="1"/>
    </row>
    <row r="149" ht="16.5" customHeight="1"/>
    <row r="150" ht="17.25" customHeight="1">
      <c r="D150" s="1"/>
    </row>
    <row r="151" ht="12.75">
      <c r="D151" s="1"/>
    </row>
    <row r="152" spans="4:8" ht="12.75">
      <c r="D152" s="1"/>
      <c r="H152" s="1"/>
    </row>
    <row r="153" spans="1:9" ht="12.75">
      <c r="A153" s="1"/>
      <c r="B153" s="1"/>
      <c r="C153" s="1"/>
      <c r="D153" s="1"/>
      <c r="I153" s="1"/>
    </row>
    <row r="154" spans="1:9" ht="12.75">
      <c r="A154" s="36"/>
      <c r="B154" s="1"/>
      <c r="C154" s="1"/>
      <c r="D154" s="1"/>
      <c r="I154" s="1"/>
    </row>
    <row r="155" spans="1:9" ht="15">
      <c r="A155" s="36"/>
      <c r="B155" s="36"/>
      <c r="C155" s="103"/>
      <c r="D155" s="104"/>
      <c r="E155" s="105"/>
      <c r="F155" s="105"/>
      <c r="G155" s="105"/>
      <c r="I155" s="1"/>
    </row>
    <row r="156" spans="5:7" ht="12.75">
      <c r="E156" s="2"/>
      <c r="F156" s="2"/>
      <c r="G156" s="2"/>
    </row>
    <row r="157" spans="5:7" ht="12.75">
      <c r="E157" s="2"/>
      <c r="F157" s="2"/>
      <c r="G157" s="2"/>
    </row>
    <row r="158" spans="5:7" ht="12.75">
      <c r="E158" s="2"/>
      <c r="F158" s="2"/>
      <c r="G158" s="2"/>
    </row>
  </sheetData>
  <sheetProtection selectLockedCells="1" selectUnlockedCells="1"/>
  <mergeCells count="2">
    <mergeCell ref="A13:C13"/>
    <mergeCell ref="A19:C19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Lustig</dc:creator>
  <cp:keywords/>
  <dc:description/>
  <cp:lastModifiedBy>Frantisek Lustig</cp:lastModifiedBy>
  <dcterms:created xsi:type="dcterms:W3CDTF">2018-01-15T12:55:32Z</dcterms:created>
  <dcterms:modified xsi:type="dcterms:W3CDTF">2019-02-06T12:27:08Z</dcterms:modified>
  <cp:category/>
  <cp:version/>
  <cp:contentType/>
  <cp:contentStatus/>
</cp:coreProperties>
</file>